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Джобка\Отключения поквартально на сайт\"/>
    </mc:Choice>
  </mc:AlternateContent>
  <bookViews>
    <workbookView xWindow="0" yWindow="0" windowWidth="13695" windowHeight="9705"/>
  </bookViews>
  <sheets>
    <sheet name="Статистика" sheetId="1" r:id="rId1"/>
  </sheets>
  <definedNames>
    <definedName name="_xlnm._FilterDatabase" localSheetId="0" hidden="1">Статистика!$A$9:$O$36</definedName>
    <definedName name="_xlnm.Print_Area" localSheetId="0">Статистика!$A$1:$M$129</definedName>
  </definedNames>
  <calcPr calcId="152511" refMode="R1C1"/>
</workbook>
</file>

<file path=xl/calcChain.xml><?xml version="1.0" encoding="utf-8"?>
<calcChain xmlns="http://schemas.openxmlformats.org/spreadsheetml/2006/main">
  <c r="G124" i="1" l="1"/>
  <c r="G118" i="1"/>
  <c r="G112" i="1"/>
  <c r="G109" i="1"/>
  <c r="G104" i="1"/>
  <c r="G100" i="1"/>
  <c r="G88" i="1"/>
  <c r="G71" i="1"/>
  <c r="G68" i="1"/>
  <c r="G56" i="1"/>
  <c r="G41" i="1"/>
  <c r="G19" i="1"/>
  <c r="G28" i="1" l="1"/>
  <c r="G114" i="1"/>
  <c r="F88" i="1"/>
  <c r="G49" i="1"/>
  <c r="M8" i="1"/>
  <c r="M7" i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84" i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G12" i="1" l="1"/>
  <c r="G10" i="1"/>
  <c r="G11" i="1"/>
  <c r="G35" i="1"/>
  <c r="G128" i="1"/>
  <c r="G126" i="1"/>
  <c r="G127" i="1"/>
  <c r="G125" i="1"/>
  <c r="G117" i="1"/>
  <c r="G116" i="1"/>
  <c r="G97" i="1"/>
  <c r="G58" i="1"/>
  <c r="G60" i="1"/>
  <c r="G48" i="1"/>
  <c r="G123" i="1" l="1"/>
  <c r="G122" i="1"/>
  <c r="G121" i="1"/>
  <c r="G115" i="1"/>
  <c r="G119" i="1" l="1"/>
  <c r="G110" i="1"/>
  <c r="G108" i="1"/>
  <c r="G106" i="1"/>
  <c r="G111" i="1"/>
  <c r="G107" i="1"/>
  <c r="G105" i="1"/>
  <c r="G113" i="1"/>
  <c r="G102" i="1"/>
  <c r="G103" i="1"/>
  <c r="G120" i="1"/>
  <c r="G94" i="1"/>
  <c r="G95" i="1"/>
  <c r="G96" i="1"/>
  <c r="G98" i="1"/>
  <c r="G99" i="1"/>
  <c r="G101" i="1"/>
  <c r="F87" i="1"/>
  <c r="F86" i="1"/>
  <c r="F85" i="1"/>
  <c r="F84" i="1"/>
  <c r="G84" i="1"/>
  <c r="G85" i="1"/>
  <c r="G86" i="1"/>
  <c r="G87" i="1"/>
  <c r="G89" i="1"/>
  <c r="G90" i="1"/>
  <c r="G91" i="1"/>
  <c r="G92" i="1"/>
  <c r="G93" i="1"/>
  <c r="G83" i="1"/>
  <c r="F81" i="1"/>
  <c r="G81" i="1"/>
  <c r="F80" i="1"/>
  <c r="G80" i="1"/>
  <c r="G76" i="1"/>
  <c r="F76" i="1"/>
  <c r="G75" i="1"/>
  <c r="F75" i="1"/>
  <c r="G74" i="1"/>
  <c r="F74" i="1"/>
  <c r="G73" i="1"/>
  <c r="F73" i="1"/>
  <c r="G72" i="1"/>
  <c r="G77" i="1"/>
  <c r="G78" i="1"/>
  <c r="G79" i="1"/>
  <c r="G69" i="1"/>
  <c r="G70" i="1"/>
  <c r="G67" i="1"/>
  <c r="G66" i="1"/>
  <c r="G65" i="1"/>
  <c r="G61" i="1"/>
  <c r="G57" i="1"/>
  <c r="G59" i="1"/>
  <c r="G62" i="1"/>
  <c r="G63" i="1"/>
  <c r="G64" i="1"/>
  <c r="G55" i="1"/>
  <c r="G54" i="1"/>
  <c r="G53" i="1"/>
  <c r="G52" i="1"/>
  <c r="G51" i="1"/>
  <c r="G50" i="1"/>
  <c r="G47" i="1"/>
  <c r="G46" i="1"/>
  <c r="G45" i="1"/>
  <c r="G39" i="1"/>
  <c r="G40" i="1"/>
  <c r="G42" i="1"/>
  <c r="G43" i="1"/>
  <c r="G44" i="1"/>
  <c r="G38" i="1"/>
  <c r="G36" i="1"/>
  <c r="G34" i="1"/>
  <c r="G33" i="1"/>
  <c r="G32" i="1"/>
  <c r="G31" i="1"/>
  <c r="G24" i="1"/>
  <c r="G25" i="1"/>
  <c r="G26" i="1"/>
  <c r="G27" i="1"/>
  <c r="G29" i="1"/>
  <c r="G30" i="1"/>
  <c r="G18" i="1"/>
  <c r="G13" i="1" l="1"/>
  <c r="G14" i="1"/>
  <c r="G15" i="1"/>
  <c r="G16" i="1"/>
  <c r="G17" i="1"/>
  <c r="G20" i="1"/>
  <c r="G21" i="1"/>
  <c r="G22" i="1"/>
  <c r="G23" i="1"/>
  <c r="F83" i="1" l="1"/>
  <c r="F71" i="1"/>
  <c r="F72" i="1"/>
  <c r="F77" i="1"/>
  <c r="F78" i="1"/>
  <c r="F79" i="1"/>
  <c r="F38" i="1"/>
</calcChain>
</file>

<file path=xl/sharedStrings.xml><?xml version="1.0" encoding="utf-8"?>
<sst xmlns="http://schemas.openxmlformats.org/spreadsheetml/2006/main" count="798" uniqueCount="276">
  <si>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</si>
  <si>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</si>
  <si>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</si>
  <si>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</si>
  <si>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</si>
  <si>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10</t>
  </si>
  <si>
    <t>Отключение в результате выхода из строя элементов КЛ-10/6кВ</t>
  </si>
  <si>
    <t>6</t>
  </si>
  <si>
    <t>Отключение в результате выхода из строя элементов об.ТП</t>
  </si>
  <si>
    <t>Повреждений не обнаружено</t>
  </si>
  <si>
    <t>35</t>
  </si>
  <si>
    <t>пункт №11пп.б абз.15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</si>
  <si>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</si>
  <si>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</si>
  <si>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</si>
  <si>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</si>
  <si>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</si>
  <si>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</si>
  <si>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</si>
  <si>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</si>
  <si>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</si>
  <si>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в т.ч. по причине отключений в смежных сетевых организациях</t>
  </si>
  <si>
    <t>ф.911</t>
  </si>
  <si>
    <t>Отключение в результате действий сторонних лиц или организаций</t>
  </si>
  <si>
    <t>ф.712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</si>
  <si>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II квартал 2016г.</t>
  </si>
  <si>
    <t>II квартал 2016 г.</t>
  </si>
  <si>
    <t>01.04.2016</t>
  </si>
  <si>
    <t>ф.Сиб-37</t>
  </si>
  <si>
    <t>КЛ-10кВ от РП Сиб-1 до ТП 24</t>
  </si>
  <si>
    <t>02.04.2016</t>
  </si>
  <si>
    <t>ф.Вз-15</t>
  </si>
  <si>
    <t>07.04.2016</t>
  </si>
  <si>
    <t>ф.Сл-15</t>
  </si>
  <si>
    <t>КЛ-10 кВ от ПС Солнечная до РП Высотный</t>
  </si>
  <si>
    <t>08.04.2016</t>
  </si>
  <si>
    <t>ф.Со-5</t>
  </si>
  <si>
    <t>ф.Кл-16</t>
  </si>
  <si>
    <t>09.04.2016</t>
  </si>
  <si>
    <t>ф.3-030</t>
  </si>
  <si>
    <t>11.04.2016</t>
  </si>
  <si>
    <t>ф.О-17</t>
  </si>
  <si>
    <t>КЛ-10кВ от ПП-7 к ТП 207</t>
  </si>
  <si>
    <t>12.04.2016</t>
  </si>
  <si>
    <t>ф.ДСЗ-27</t>
  </si>
  <si>
    <t xml:space="preserve">КЛ 10 кВ от ТП 12п до ТП 11п </t>
  </si>
  <si>
    <t>КЛ-10кВ от ПП-11 к ТП 261</t>
  </si>
  <si>
    <t>ф.О-14</t>
  </si>
  <si>
    <t>КВЛ-10кВ от п/ст ДСЗ до ТП ООО «Меркурий»</t>
  </si>
  <si>
    <t>14.04.2016</t>
  </si>
  <si>
    <t>ф.933</t>
  </si>
  <si>
    <t>КЛ-10 кВ от ТП 940-19 до ТП 940-1</t>
  </si>
  <si>
    <t>16.04.2016</t>
  </si>
  <si>
    <t>Отключение в результате выхода из строя элементов ВЛ-10/6кВ</t>
  </si>
  <si>
    <t>КВЛ-10кВ от п/ст Октябрьская до ТП 659</t>
  </si>
  <si>
    <t>19.04.2016</t>
  </si>
  <si>
    <t>ф.Сл-7</t>
  </si>
  <si>
    <t>ТП 183Б</t>
  </si>
  <si>
    <t>22.04.2016</t>
  </si>
  <si>
    <t>ф.116</t>
  </si>
  <si>
    <t>КЛ-10кВ от  п/ст «Каштак» до ТП 364</t>
  </si>
  <si>
    <t>23.04.2016</t>
  </si>
  <si>
    <t>ф.Км-15</t>
  </si>
  <si>
    <t>ф.А-9</t>
  </si>
  <si>
    <t>25.04.2016</t>
  </si>
  <si>
    <t>ф.Тз-9</t>
  </si>
  <si>
    <t xml:space="preserve">КЛ-6 кВ от ПС ТИЗ до ТП Т-8 </t>
  </si>
  <si>
    <t>ф.Тз-13</t>
  </si>
  <si>
    <t>КЛ-6 кВ от ТП 604-86 до ТП 604-138</t>
  </si>
  <si>
    <t>ф.Тз-31</t>
  </si>
  <si>
    <t>ф.Ю-4</t>
  </si>
  <si>
    <t>26.04.2016</t>
  </si>
  <si>
    <t>ф.927</t>
  </si>
  <si>
    <t>27.04.2016</t>
  </si>
  <si>
    <t>ф.О-3</t>
  </si>
  <si>
    <t>ф.Км-7</t>
  </si>
  <si>
    <t>ф.Вз-16</t>
  </si>
  <si>
    <t xml:space="preserve">ВЛ-10кВ ПС "Водозабор" от оп.32 до оп.33 </t>
  </si>
  <si>
    <t>ф.Тз-35</t>
  </si>
  <si>
    <t>30.04.2016</t>
  </si>
  <si>
    <t>ф.Ко-9</t>
  </si>
  <si>
    <t>АПРЕЛЬ</t>
  </si>
  <si>
    <t>МАЙ</t>
  </si>
  <si>
    <t>02.05.2016</t>
  </si>
  <si>
    <t>ф.Тз-14</t>
  </si>
  <si>
    <t>06.05.2016</t>
  </si>
  <si>
    <t>ф.Км-11</t>
  </si>
  <si>
    <t>КЛ 10 кВ от п/ст Коммунальная до рп Фрунзенский</t>
  </si>
  <si>
    <t>10.05.2016</t>
  </si>
  <si>
    <t>ф.О-40</t>
  </si>
  <si>
    <t>11.05.2016</t>
  </si>
  <si>
    <t>ф.Ск-1</t>
  </si>
  <si>
    <t>ф.406</t>
  </si>
  <si>
    <t>13.05.2016</t>
  </si>
  <si>
    <t>15.05.2016</t>
  </si>
  <si>
    <t>ф.1038</t>
  </si>
  <si>
    <t>ф-16</t>
  </si>
  <si>
    <t>17.05.2016</t>
  </si>
  <si>
    <t>ф.З-07</t>
  </si>
  <si>
    <t>ф.З-08</t>
  </si>
  <si>
    <t>18.05.2016</t>
  </si>
  <si>
    <t>ф.833</t>
  </si>
  <si>
    <t>ф.705</t>
  </si>
  <si>
    <t>ф.715</t>
  </si>
  <si>
    <t>ВЛ-10кВ от ПП-14</t>
  </si>
  <si>
    <t>19.05.2016</t>
  </si>
  <si>
    <t>20.05.2016</t>
  </si>
  <si>
    <t>ф.107, ф.127, ф.125, ф.131</t>
  </si>
  <si>
    <t>ф.Л-13</t>
  </si>
  <si>
    <t>21.05.2016</t>
  </si>
  <si>
    <t>22.05.2016</t>
  </si>
  <si>
    <t>ВЛ-10кВ от ПС "Корнилово"</t>
  </si>
  <si>
    <t>ф.Со-2</t>
  </si>
  <si>
    <t>ф.608</t>
  </si>
  <si>
    <t>ф.1039</t>
  </si>
  <si>
    <t>24.05.2016</t>
  </si>
  <si>
    <t>ф.Сл-24</t>
  </si>
  <si>
    <t>25.05.2016</t>
  </si>
  <si>
    <t>ф.539</t>
  </si>
  <si>
    <t>ф.Сб-9</t>
  </si>
  <si>
    <t>ф.Па-9</t>
  </si>
  <si>
    <t>26.05.2016</t>
  </si>
  <si>
    <t>ф.Зп-30</t>
  </si>
  <si>
    <t>ф.35-21</t>
  </si>
  <si>
    <t>ПС "ЗПП-Т"</t>
  </si>
  <si>
    <t>28.05.2016</t>
  </si>
  <si>
    <t>ф.Сл-6</t>
  </si>
  <si>
    <t>29.05.2016</t>
  </si>
  <si>
    <t>ф.834</t>
  </si>
  <si>
    <t>ф.802</t>
  </si>
  <si>
    <t>КЛ-10 кВ от ПС « Восточная» до РП «Восточный»</t>
  </si>
  <si>
    <t>30.05.2016</t>
  </si>
  <si>
    <t>ф.813</t>
  </si>
  <si>
    <t>ф.Вз-12</t>
  </si>
  <si>
    <t>ф.823</t>
  </si>
  <si>
    <t>31.05.2016</t>
  </si>
  <si>
    <t>ИЮНЬ</t>
  </si>
  <si>
    <t>01.06.2016</t>
  </si>
  <si>
    <t>03.06.2016</t>
  </si>
  <si>
    <t>ф.928</t>
  </si>
  <si>
    <t>ф.942</t>
  </si>
  <si>
    <t>04.06.2016</t>
  </si>
  <si>
    <t>ф.С-13</t>
  </si>
  <si>
    <t>05.06.2016</t>
  </si>
  <si>
    <t>ф.Д-5</t>
  </si>
  <si>
    <t>08.06.2016</t>
  </si>
  <si>
    <t>ф.554, ф.550, ф.544, ф.542</t>
  </si>
  <si>
    <t>ПС "Южная" с.ш.№4</t>
  </si>
  <si>
    <t>09.06.2016</t>
  </si>
  <si>
    <t>ф.Ми-16</t>
  </si>
  <si>
    <t>ф.ЛЭП-4</t>
  </si>
  <si>
    <t>ВЛ-10кВ от ЦРП-10кВ между оп.49 и оп.50</t>
  </si>
  <si>
    <t>ВЛ-10 кВ от ПС "Мирный" между оп. 58 и оп. 59</t>
  </si>
  <si>
    <t>17:07</t>
  </si>
  <si>
    <t>ф.35-49</t>
  </si>
  <si>
    <t>12.06.2016</t>
  </si>
  <si>
    <t>16:03</t>
  </si>
  <si>
    <t>ф.824</t>
  </si>
  <si>
    <t>13.06.2016</t>
  </si>
  <si>
    <t>05:28</t>
  </si>
  <si>
    <t>ф.Н-2</t>
  </si>
  <si>
    <t>ф.Зп-28</t>
  </si>
  <si>
    <t>14.06.2016</t>
  </si>
  <si>
    <t>15:38</t>
  </si>
  <si>
    <t>ф.Сиб-11</t>
  </si>
  <si>
    <t>ф.Сиб1-13</t>
  </si>
  <si>
    <t>15.06.2016</t>
  </si>
  <si>
    <t>16.06.2016</t>
  </si>
  <si>
    <t>ф.814</t>
  </si>
  <si>
    <t>КЛ-10 кВ от ПС Восточная до РП Грузинский</t>
  </si>
  <si>
    <t>17.06.2016</t>
  </si>
  <si>
    <t>ф.120</t>
  </si>
  <si>
    <t>ф.126</t>
  </si>
  <si>
    <t>21.06.2016</t>
  </si>
  <si>
    <t>ф.Км-17</t>
  </si>
  <si>
    <t>22.06.2016</t>
  </si>
  <si>
    <t>ф.Д-26</t>
  </si>
  <si>
    <t>24.06.2016</t>
  </si>
  <si>
    <t>ф.Сл-5</t>
  </si>
  <si>
    <t>25.06.2016</t>
  </si>
  <si>
    <t>26.06.2016</t>
  </si>
  <si>
    <t>27.06.2016</t>
  </si>
  <si>
    <t xml:space="preserve">ф.Пб-5 </t>
  </si>
  <si>
    <t>ВЛ-10кВ от оп.105 до оп.1.</t>
  </si>
  <si>
    <t>28.06.2016</t>
  </si>
  <si>
    <t>ф.1041</t>
  </si>
  <si>
    <t>ф.Н-3</t>
  </si>
  <si>
    <t>ф.1013</t>
  </si>
  <si>
    <t>29.06.2016</t>
  </si>
  <si>
    <t>ф.О-9</t>
  </si>
  <si>
    <t>30.06.2016</t>
  </si>
  <si>
    <t>ф.607</t>
  </si>
  <si>
    <t>ф.Мт-11</t>
  </si>
  <si>
    <t>Отключение в результате повреждения в сетях смежной сетевой организации</t>
  </si>
  <si>
    <t>I с.ш. ПС "Северо-Восточная"</t>
  </si>
  <si>
    <t>сработал АВР</t>
  </si>
  <si>
    <t>КЛ-10кВ от РП "Солнечный" до ТП 228</t>
  </si>
  <si>
    <t>КЛ-10 кВ от ТП 228 до ТП 414</t>
  </si>
  <si>
    <t>КЛ-6кВ от РП «Южный» до 
ТП 671-3</t>
  </si>
  <si>
    <t xml:space="preserve">ВЛ-10кВ от ТП 927-80 до ТП 927-84, до ТП 940-20. </t>
  </si>
  <si>
    <t>КЛ-10кВ от ТП 940-5 до ТП 940-2</t>
  </si>
  <si>
    <t>ВЛ-10кВ от РП «Сибкартель» до ТП 231</t>
  </si>
  <si>
    <t>КЛ-10 кВ от ТП 253 до ТП 353</t>
  </si>
  <si>
    <t xml:space="preserve">КЛ-6кВ от ПС ТИЗ до ТП 671-19 </t>
  </si>
  <si>
    <t>ВЛ-10 кВ от РВ оп. 85/52 до ТП Ко-9-24</t>
  </si>
  <si>
    <t xml:space="preserve">КЛ-6кВ от ПС "ТиЗ" до ТП 604-126 «ТВК». </t>
  </si>
  <si>
    <t>КЛ-6кВ от ПС "ТиЗ" до ТП 671-19 «ТВК»</t>
  </si>
  <si>
    <t xml:space="preserve">КЛ 10 кВ. от п/ст Октябрьская до ТП 78 МП «ТВК». </t>
  </si>
  <si>
    <t>КЛ-10 кВ от ТП 162 до ТП 270</t>
  </si>
  <si>
    <t>КЛ- 10 кВ, от ТП 613 до ТП 591</t>
  </si>
  <si>
    <t>КЛ- 6 кВ, от ТП 611-19 до ТП 610-80</t>
  </si>
  <si>
    <t>ВЛ-10 кВ от РВ-51 до ТП 613</t>
  </si>
  <si>
    <t xml:space="preserve">КЛ-10 кВ от РП Высотный до ТП 638 </t>
  </si>
  <si>
    <t>КЛ 10 кВ от ТП 331 до ТП 263</t>
  </si>
  <si>
    <t>КЛ-10 кВ от ТП 692 до ТП 422</t>
  </si>
  <si>
    <t>КЛ-10 кВ от ТП 14П до ТП 424</t>
  </si>
  <si>
    <t>КЛ-10кВ от п/ст «Восточная» до ТП 135</t>
  </si>
  <si>
    <t>КЛ-6кВ от ТП 610-64 до ТП 610-70</t>
  </si>
  <si>
    <t xml:space="preserve">КЛ-6кВ 
от п/ст «Правобережная» до ТП 610-50
</t>
  </si>
  <si>
    <t>КЛ-10кВ от ТП 616 до ТП 626</t>
  </si>
  <si>
    <t xml:space="preserve">ТП Л-13-7 </t>
  </si>
  <si>
    <t>КЛ-10 кВ от ГРЭС-2 до ТП 265</t>
  </si>
  <si>
    <t>КЛ-10 кВ от ТП 468 до РП Клюевский</t>
  </si>
  <si>
    <t>КЛ-6 кВ от ТП Т-1 до ТП 604-137</t>
  </si>
  <si>
    <t>КЛ-10 кВ от ПС Солнечная до РП Высотный, до ТП 630</t>
  </si>
  <si>
    <t xml:space="preserve"> КЛ-10 кВ от ТП 653 до ТП 663</t>
  </si>
  <si>
    <t xml:space="preserve">КЛ 10 кВ. от ТП 486 до ТП 600 </t>
  </si>
  <si>
    <t>КЛ-10 кВ от ТП 450 до ТП 604</t>
  </si>
  <si>
    <t>КЛ-6кВ от п/ст «Южная» до ТП 671-19</t>
  </si>
  <si>
    <t>КЛ-10 кВ от ТП 189 до ТП 565</t>
  </si>
  <si>
    <t xml:space="preserve">ВЛ-10кВ от ТП 2 до ТП 680, ТП 714 </t>
  </si>
  <si>
    <t xml:space="preserve"> КЛ-10кВ от ПС «ЗПП-Т» до ТП З-05-16 </t>
  </si>
  <si>
    <t>КЛ- 10 кВ от ТП 604 до ТП 228</t>
  </si>
  <si>
    <t>КЛ -10 кВ от РП Сибирский до ТП 179</t>
  </si>
  <si>
    <t>КЛ -10 кВ от ТП 228 до ТП 52</t>
  </si>
  <si>
    <t>КЛ-10кВ от ТП 228 до ТП 52</t>
  </si>
  <si>
    <t>ВЛ-10кВ от ПП-18 до ТП 79В</t>
  </si>
  <si>
    <t>КЛ-10 кВ от ТП 60 до ТП 546</t>
  </si>
  <si>
    <t>КВЛ-10 кВ от ТП 464 до ТП 466</t>
  </si>
  <si>
    <t>КЛ-10 кВ от ТП 410 до ТП 490</t>
  </si>
  <si>
    <t>КЛ-10кВ от ТП 942-82 до ТП 940-12</t>
  </si>
  <si>
    <t>КЛ-10 кВ: от ТП 157 до ТП 46, от ТП 444 до ТП 234</t>
  </si>
  <si>
    <t>КЛ 10 кВ от ТП 256 до ТП 326, от ТП 326 до ТП 222</t>
  </si>
  <si>
    <t>КЛ-10кВ от «ГПП-35/10кВ» к ТП «Томская пресс-служба»</t>
  </si>
  <si>
    <t>КЛ-10кВ от «ГПП-35/10кВ» к ТП-1  "Новый город"</t>
  </si>
  <si>
    <t>КЛ-10кВ от ТП 444 до ТП 157</t>
  </si>
  <si>
    <t>КЛ-10кВ от ТП 404 до ТП 500</t>
  </si>
  <si>
    <t xml:space="preserve">КЛ- 10 кВ от ТП 296 до ТП 340. </t>
  </si>
  <si>
    <t>КЛ 10 кВ от ТП 359 до ТП 259</t>
  </si>
  <si>
    <t>КЛ-10 кВ от п/ст Восточная  до ТП 578</t>
  </si>
  <si>
    <t>КЛ 10 кВ от ТП 468 до РП «Клюевский»</t>
  </si>
  <si>
    <t>КЛ-10кВ от от РП «Высотный» до п/ст «Солнечная», до ТП 630</t>
  </si>
  <si>
    <t>КЛ 10 кВ от ТП 326 до ТП 222</t>
  </si>
  <si>
    <t xml:space="preserve">ВЛ-10 кВ у ТП 88В </t>
  </si>
  <si>
    <t xml:space="preserve">КЛ-10кВ от ТП 361 до ТП 265.В </t>
  </si>
  <si>
    <t>КЛ-10кВ ф.Ф-12 от ТП 381 до ТП 277</t>
  </si>
  <si>
    <t>КЛ-10кВ от ТП 287 до ТП 487</t>
  </si>
  <si>
    <t xml:space="preserve">КЛ-10кВ от ГПП-35/10Сиб ЗРУ-10кВ 
к ТП «Томская пресс-служба» 
</t>
  </si>
  <si>
    <t>КЛ-10 кВ от ТП 221 до ТП 101.</t>
  </si>
  <si>
    <t>КВЛ-6кВ от ТП 671-25 до ТП 605-30</t>
  </si>
  <si>
    <t>КЛ-6 кВ от ПС ТИЗ до ТП 604-126</t>
  </si>
  <si>
    <t>КЛ-10 кВ от ПС Восточная до ТП 294</t>
  </si>
  <si>
    <t>КЛ-10 кВ ф.Сл-6 от ПС Солнечная до РП Солнечный</t>
  </si>
  <si>
    <t>КЛ-10 кВ от ПС ДОК до ГНС</t>
  </si>
  <si>
    <t>ЛЭП-35 кВ ф. 35-49 от ПС Орловка</t>
  </si>
  <si>
    <t>КЛ-10 кВ от ПС Солнечная до РП Высотный, до ТП 630.</t>
  </si>
  <si>
    <t>КЛ-10кВ от ПС ЗПП-Т к ТП ИТК-3</t>
  </si>
  <si>
    <t>КЛ-10 кВ от ПС ДОК до ТП ГНС</t>
  </si>
  <si>
    <t>Отключение в результате выхода из строя об.ТП</t>
  </si>
  <si>
    <t>Включено с резерва, аварийно-восстановительный ремонт</t>
  </si>
  <si>
    <t>Восстановлено</t>
  </si>
  <si>
    <t>КЛ-10 кВ от ПС Коммунальная до          РП Тверской</t>
  </si>
  <si>
    <t>ф.Вз-23</t>
  </si>
  <si>
    <t xml:space="preserve">ф.Вз-4               </t>
  </si>
  <si>
    <t>КЛ-10кВ от РП «Ягодный» до ТП 15 «Омега».</t>
  </si>
  <si>
    <t>19:20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</si>
</sst>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d/mm/yy\ h:mm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4" fontId="1" fillId="0" borderId="0" xfId="0" applyNumberFormat="1" applyFont="1" applyFill="1"/>
    <xf numFmtId="20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1" fillId="0" borderId="0" xfId="0" applyNumberFormat="1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tabSelected="1" workbookViewId="0">
      <selection activeCell="A11" sqref="A11"/>
    </sheetView>
  </sheetViews>
  <sheetFormatPr defaultRowHeight="15" x14ac:dyDescent="0.25"/>
  <cols>
    <col min="1" max="1" width="9.140625" style="13"/>
    <col min="2" max="2" width="14.42578125" style="19" customWidth="1"/>
    <col min="3" max="3" width="13.5703125" style="19" customWidth="1"/>
    <col min="4" max="4" width="12.85546875" style="19" customWidth="1"/>
    <col min="5" max="5" width="12.28515625" style="19" customWidth="1"/>
    <col min="6" max="6" width="16.140625" style="19" hidden="1" customWidth="1"/>
    <col min="7" max="7" width="17.140625" style="19" customWidth="1"/>
    <col min="8" max="8" width="13.28515625" style="19" customWidth="1"/>
    <col min="9" max="9" width="35.5703125" style="16" customWidth="1"/>
    <col min="10" max="10" width="11.42578125" style="19" customWidth="1"/>
    <col min="11" max="11" width="32.85546875" style="17" customWidth="1"/>
    <col min="12" max="12" width="26.140625" style="17" customWidth="1"/>
    <col min="13" max="13" width="12.28515625" style="3" customWidth="1"/>
    <col min="14" max="14" width="10.140625" style="3" hidden="1" customWidth="1"/>
    <col min="15" max="15" width="13" style="3" hidden="1" customWidth="1"/>
    <col min="16" max="16384" width="9.140625" style="3"/>
  </cols>
  <sheetData>
    <row r="1" spans="1:15" x14ac:dyDescent="0.25">
      <c r="A1" s="13" t="s">
        <v>11</v>
      </c>
      <c r="B1" s="14"/>
      <c r="C1" s="15"/>
      <c r="D1" s="14"/>
      <c r="E1" s="15"/>
      <c r="F1" s="15"/>
      <c r="G1" s="15"/>
      <c r="H1" s="14"/>
      <c r="J1" s="14"/>
      <c r="L1" s="18"/>
      <c r="M1" s="19"/>
      <c r="N1" s="14"/>
    </row>
    <row r="2" spans="1:15" ht="34.5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</row>
    <row r="4" spans="1:15" ht="63.75" x14ac:dyDescent="0.25">
      <c r="A4" s="22" t="s">
        <v>12</v>
      </c>
      <c r="B4" s="23" t="s">
        <v>13</v>
      </c>
      <c r="C4" s="24"/>
      <c r="D4" s="25"/>
      <c r="E4" s="24"/>
      <c r="F4" s="24"/>
      <c r="G4" s="26"/>
      <c r="H4" s="27" t="s">
        <v>14</v>
      </c>
      <c r="I4" s="28"/>
      <c r="J4" s="29" t="s">
        <v>4</v>
      </c>
      <c r="K4" s="29" t="s">
        <v>15</v>
      </c>
      <c r="L4" s="29" t="s">
        <v>16</v>
      </c>
      <c r="M4" s="30" t="s">
        <v>17</v>
      </c>
    </row>
    <row r="5" spans="1:15" ht="63" customHeight="1" x14ac:dyDescent="0.25">
      <c r="A5" s="22"/>
      <c r="B5" s="30" t="s">
        <v>18</v>
      </c>
      <c r="C5" s="31" t="s">
        <v>0</v>
      </c>
      <c r="D5" s="30" t="s">
        <v>1</v>
      </c>
      <c r="E5" s="31" t="s">
        <v>2</v>
      </c>
      <c r="F5" s="31"/>
      <c r="G5" s="31" t="s">
        <v>19</v>
      </c>
      <c r="H5" s="32" t="s">
        <v>3</v>
      </c>
      <c r="I5" s="30" t="s">
        <v>20</v>
      </c>
      <c r="J5" s="33"/>
      <c r="K5" s="33"/>
      <c r="L5" s="33"/>
      <c r="M5" s="30"/>
    </row>
    <row r="6" spans="1:15" x14ac:dyDescent="0.25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/>
      <c r="G6" s="35">
        <v>6</v>
      </c>
      <c r="H6" s="35">
        <v>7</v>
      </c>
      <c r="I6" s="36">
        <v>8</v>
      </c>
      <c r="J6" s="35">
        <v>9</v>
      </c>
      <c r="K6" s="35">
        <v>10</v>
      </c>
      <c r="L6" s="37">
        <v>11</v>
      </c>
      <c r="M6" s="37">
        <v>12</v>
      </c>
    </row>
    <row r="7" spans="1:15" ht="22.5" customHeight="1" x14ac:dyDescent="0.25">
      <c r="A7" s="38" t="s">
        <v>26</v>
      </c>
      <c r="B7" s="39"/>
      <c r="C7" s="39"/>
      <c r="D7" s="39"/>
      <c r="E7" s="39"/>
      <c r="F7" s="39"/>
      <c r="G7" s="39"/>
      <c r="H7" s="39"/>
      <c r="I7" s="40"/>
      <c r="J7" s="39"/>
      <c r="K7" s="39"/>
      <c r="L7" s="41"/>
      <c r="M7" s="42">
        <f>SUM(M10:M128)</f>
        <v>89409.9</v>
      </c>
    </row>
    <row r="8" spans="1:15" x14ac:dyDescent="0.25">
      <c r="A8" s="38" t="s">
        <v>21</v>
      </c>
      <c r="B8" s="39"/>
      <c r="C8" s="39"/>
      <c r="D8" s="39"/>
      <c r="E8" s="39"/>
      <c r="F8" s="39"/>
      <c r="G8" s="39"/>
      <c r="H8" s="39"/>
      <c r="I8" s="40"/>
      <c r="J8" s="39"/>
      <c r="K8" s="39"/>
      <c r="L8" s="41"/>
      <c r="M8" s="42">
        <f>M11+M89+M94</f>
        <v>705</v>
      </c>
    </row>
    <row r="9" spans="1:15" x14ac:dyDescent="0.25">
      <c r="B9" s="43"/>
      <c r="C9" s="43"/>
      <c r="D9" s="43"/>
      <c r="E9" s="43"/>
      <c r="F9" s="43"/>
      <c r="G9" s="43"/>
      <c r="H9" s="43" t="s">
        <v>81</v>
      </c>
      <c r="I9" s="44"/>
      <c r="J9" s="43"/>
      <c r="K9" s="43"/>
      <c r="L9" s="43"/>
      <c r="M9" s="43"/>
    </row>
    <row r="10" spans="1:15" ht="30" x14ac:dyDescent="0.25">
      <c r="A10" s="9">
        <v>1</v>
      </c>
      <c r="B10" s="2" t="s">
        <v>27</v>
      </c>
      <c r="C10" s="4">
        <v>0.6958333333333333</v>
      </c>
      <c r="D10" s="2" t="s">
        <v>27</v>
      </c>
      <c r="E10" s="4">
        <v>0.65</v>
      </c>
      <c r="F10" s="10"/>
      <c r="G10" s="4">
        <f>12+E10-C10</f>
        <v>11.954166666666667</v>
      </c>
      <c r="H10" s="5" t="s">
        <v>28</v>
      </c>
      <c r="I10" s="45" t="s">
        <v>29</v>
      </c>
      <c r="J10" s="2" t="s">
        <v>5</v>
      </c>
      <c r="K10" s="8" t="s">
        <v>6</v>
      </c>
      <c r="L10" s="12" t="s">
        <v>269</v>
      </c>
      <c r="M10" s="5">
        <v>0</v>
      </c>
      <c r="N10" s="6">
        <v>42387</v>
      </c>
      <c r="O10" s="7">
        <v>1.1111111111111112E-2</v>
      </c>
    </row>
    <row r="11" spans="1:15" ht="45" x14ac:dyDescent="0.25">
      <c r="A11" s="9">
        <f>A10+1</f>
        <v>2</v>
      </c>
      <c r="B11" s="2" t="s">
        <v>27</v>
      </c>
      <c r="C11" s="4">
        <v>0.70000000000000007</v>
      </c>
      <c r="D11" s="2" t="s">
        <v>27</v>
      </c>
      <c r="E11" s="4">
        <v>0.7319444444444444</v>
      </c>
      <c r="F11" s="10"/>
      <c r="G11" s="4">
        <f t="shared" ref="G11" si="0">E11-C11</f>
        <v>3.1944444444444331E-2</v>
      </c>
      <c r="H11" s="46"/>
      <c r="I11" s="47" t="s">
        <v>194</v>
      </c>
      <c r="J11" s="2" t="s">
        <v>5</v>
      </c>
      <c r="K11" s="1" t="s">
        <v>193</v>
      </c>
      <c r="L11" s="1"/>
      <c r="M11" s="48">
        <v>0</v>
      </c>
      <c r="N11" s="6">
        <v>42391</v>
      </c>
      <c r="O11" s="7">
        <v>5.1388888888888894E-2</v>
      </c>
    </row>
    <row r="12" spans="1:15" x14ac:dyDescent="0.25">
      <c r="A12" s="9">
        <f t="shared" ref="A12:A36" si="1">A11+1</f>
        <v>3</v>
      </c>
      <c r="B12" s="2" t="s">
        <v>27</v>
      </c>
      <c r="C12" s="4">
        <v>0.71388888888888891</v>
      </c>
      <c r="D12" s="2" t="s">
        <v>30</v>
      </c>
      <c r="E12" s="4">
        <v>3.4722222222222224E-2</v>
      </c>
      <c r="F12" s="10"/>
      <c r="G12" s="4">
        <f>12+E12-C12</f>
        <v>11.320833333333333</v>
      </c>
      <c r="H12" s="5" t="s">
        <v>31</v>
      </c>
      <c r="I12" s="47"/>
      <c r="J12" s="2" t="s">
        <v>5</v>
      </c>
      <c r="K12" s="49" t="s">
        <v>9</v>
      </c>
      <c r="L12" s="1"/>
      <c r="M12" s="48">
        <v>0</v>
      </c>
      <c r="N12" s="6">
        <v>42390</v>
      </c>
      <c r="O12" s="7">
        <v>0.9458333333333333</v>
      </c>
    </row>
    <row r="13" spans="1:15" ht="30" x14ac:dyDescent="0.25">
      <c r="A13" s="9">
        <f t="shared" si="1"/>
        <v>4</v>
      </c>
      <c r="B13" s="2" t="s">
        <v>32</v>
      </c>
      <c r="C13" s="4">
        <v>0.84722222222222221</v>
      </c>
      <c r="D13" s="2" t="s">
        <v>32</v>
      </c>
      <c r="E13" s="4">
        <v>0.84722222222222221</v>
      </c>
      <c r="F13" s="10"/>
      <c r="G13" s="4">
        <f>E13-C13</f>
        <v>0</v>
      </c>
      <c r="H13" s="5" t="s">
        <v>33</v>
      </c>
      <c r="I13" s="47" t="s">
        <v>34</v>
      </c>
      <c r="J13" s="2" t="s">
        <v>5</v>
      </c>
      <c r="K13" s="8" t="s">
        <v>6</v>
      </c>
      <c r="L13" s="1" t="s">
        <v>195</v>
      </c>
      <c r="M13" s="50">
        <v>0</v>
      </c>
      <c r="N13" s="6">
        <v>42394</v>
      </c>
      <c r="O13" s="7">
        <v>0.88750000000000007</v>
      </c>
    </row>
    <row r="14" spans="1:15" ht="30" x14ac:dyDescent="0.25">
      <c r="A14" s="9">
        <f t="shared" si="1"/>
        <v>5</v>
      </c>
      <c r="B14" s="2" t="s">
        <v>35</v>
      </c>
      <c r="C14" s="4">
        <v>0.52777777777777779</v>
      </c>
      <c r="D14" s="2" t="s">
        <v>35</v>
      </c>
      <c r="E14" s="4">
        <v>0.54513888888888895</v>
      </c>
      <c r="F14" s="10"/>
      <c r="G14" s="4">
        <f>E14-C14</f>
        <v>1.736111111111116E-2</v>
      </c>
      <c r="H14" s="5" t="s">
        <v>36</v>
      </c>
      <c r="I14" s="47" t="s">
        <v>197</v>
      </c>
      <c r="J14" s="2" t="s">
        <v>5</v>
      </c>
      <c r="K14" s="8" t="s">
        <v>6</v>
      </c>
      <c r="L14" s="12" t="s">
        <v>269</v>
      </c>
      <c r="M14" s="51">
        <v>332</v>
      </c>
      <c r="N14" s="6">
        <v>42398</v>
      </c>
      <c r="O14" s="7">
        <v>0.76388888888888884</v>
      </c>
    </row>
    <row r="15" spans="1:15" x14ac:dyDescent="0.25">
      <c r="A15" s="9">
        <f t="shared" si="1"/>
        <v>6</v>
      </c>
      <c r="B15" s="2" t="s">
        <v>35</v>
      </c>
      <c r="C15" s="4">
        <v>0.54166666666666663</v>
      </c>
      <c r="D15" s="2" t="s">
        <v>35</v>
      </c>
      <c r="E15" s="4">
        <v>0.55138888888888882</v>
      </c>
      <c r="F15" s="10"/>
      <c r="G15" s="4">
        <f>E15-C15</f>
        <v>9.7222222222221877E-3</v>
      </c>
      <c r="H15" s="46" t="s">
        <v>37</v>
      </c>
      <c r="I15" s="47"/>
      <c r="J15" s="2" t="s">
        <v>5</v>
      </c>
      <c r="K15" s="49" t="s">
        <v>9</v>
      </c>
      <c r="L15" s="1"/>
      <c r="M15" s="48">
        <v>94.8</v>
      </c>
      <c r="N15" s="6">
        <v>42391</v>
      </c>
      <c r="O15" s="7">
        <v>5.1388888888888894E-2</v>
      </c>
    </row>
    <row r="16" spans="1:15" ht="30" x14ac:dyDescent="0.25">
      <c r="A16" s="9">
        <f t="shared" si="1"/>
        <v>7</v>
      </c>
      <c r="B16" s="2" t="s">
        <v>38</v>
      </c>
      <c r="C16" s="4">
        <v>0.23263888888888887</v>
      </c>
      <c r="D16" s="2" t="s">
        <v>38</v>
      </c>
      <c r="E16" s="4">
        <v>0.4513888888888889</v>
      </c>
      <c r="F16" s="10"/>
      <c r="G16" s="4">
        <f>E16-C16</f>
        <v>0.21875000000000003</v>
      </c>
      <c r="H16" s="5" t="s">
        <v>39</v>
      </c>
      <c r="I16" s="3" t="s">
        <v>45</v>
      </c>
      <c r="J16" s="2" t="s">
        <v>5</v>
      </c>
      <c r="K16" s="8" t="s">
        <v>6</v>
      </c>
      <c r="L16" s="12" t="s">
        <v>269</v>
      </c>
      <c r="M16" s="48">
        <v>2363</v>
      </c>
      <c r="N16" s="6">
        <v>42390</v>
      </c>
      <c r="O16" s="7">
        <v>0.9458333333333333</v>
      </c>
    </row>
    <row r="17" spans="1:15" ht="30" x14ac:dyDescent="0.25">
      <c r="A17" s="9">
        <f t="shared" si="1"/>
        <v>8</v>
      </c>
      <c r="B17" s="2" t="s">
        <v>40</v>
      </c>
      <c r="C17" s="4">
        <v>0.39583333333333331</v>
      </c>
      <c r="D17" s="2" t="s">
        <v>40</v>
      </c>
      <c r="E17" s="4">
        <v>0.4909722222222222</v>
      </c>
      <c r="F17" s="10"/>
      <c r="G17" s="4">
        <f>E17-C17</f>
        <v>9.5138888888888884E-2</v>
      </c>
      <c r="H17" s="5" t="s">
        <v>41</v>
      </c>
      <c r="I17" s="47" t="s">
        <v>46</v>
      </c>
      <c r="J17" s="2" t="s">
        <v>5</v>
      </c>
      <c r="K17" s="8" t="s">
        <v>6</v>
      </c>
      <c r="L17" s="12" t="s">
        <v>269</v>
      </c>
      <c r="M17" s="50">
        <v>1150</v>
      </c>
      <c r="N17" s="6">
        <v>42394</v>
      </c>
      <c r="O17" s="7">
        <v>0.88750000000000007</v>
      </c>
    </row>
    <row r="18" spans="1:15" ht="30" x14ac:dyDescent="0.25">
      <c r="A18" s="9">
        <f t="shared" si="1"/>
        <v>9</v>
      </c>
      <c r="B18" s="2" t="s">
        <v>40</v>
      </c>
      <c r="C18" s="4">
        <v>0.39583333333333331</v>
      </c>
      <c r="D18" s="2" t="s">
        <v>40</v>
      </c>
      <c r="E18" s="4">
        <v>0.5229166666666667</v>
      </c>
      <c r="F18" s="10"/>
      <c r="G18" s="4">
        <f>E18-C18</f>
        <v>0.12708333333333338</v>
      </c>
      <c r="H18" s="5" t="s">
        <v>47</v>
      </c>
      <c r="I18" s="47" t="s">
        <v>42</v>
      </c>
      <c r="J18" s="2" t="s">
        <v>5</v>
      </c>
      <c r="K18" s="8" t="s">
        <v>6</v>
      </c>
      <c r="L18" s="12" t="s">
        <v>269</v>
      </c>
      <c r="M18" s="51">
        <v>1300</v>
      </c>
      <c r="N18" s="6">
        <v>42398</v>
      </c>
      <c r="O18" s="7">
        <v>0.76388888888888884</v>
      </c>
    </row>
    <row r="19" spans="1:15" ht="30" x14ac:dyDescent="0.25">
      <c r="A19" s="9">
        <f t="shared" si="1"/>
        <v>10</v>
      </c>
      <c r="B19" s="2" t="s">
        <v>43</v>
      </c>
      <c r="C19" s="4">
        <v>0.68055555555555547</v>
      </c>
      <c r="D19" s="2" t="s">
        <v>43</v>
      </c>
      <c r="E19" s="4">
        <v>0.74722222222222223</v>
      </c>
      <c r="F19" s="10"/>
      <c r="G19" s="4">
        <f>E19-C19</f>
        <v>6.6666666666666763E-2</v>
      </c>
      <c r="H19" s="46" t="s">
        <v>44</v>
      </c>
      <c r="I19" s="47" t="s">
        <v>48</v>
      </c>
      <c r="J19" s="2" t="s">
        <v>5</v>
      </c>
      <c r="K19" s="8" t="s">
        <v>6</v>
      </c>
      <c r="L19" s="12" t="s">
        <v>269</v>
      </c>
      <c r="M19" s="48">
        <v>0</v>
      </c>
      <c r="N19" s="6">
        <v>42391</v>
      </c>
      <c r="O19" s="7">
        <v>5.1388888888888894E-2</v>
      </c>
    </row>
    <row r="20" spans="1:15" ht="30" x14ac:dyDescent="0.25">
      <c r="A20" s="9">
        <f t="shared" si="1"/>
        <v>11</v>
      </c>
      <c r="B20" s="2" t="s">
        <v>49</v>
      </c>
      <c r="C20" s="4">
        <v>0.91388888888888886</v>
      </c>
      <c r="D20" s="2" t="s">
        <v>49</v>
      </c>
      <c r="E20" s="4">
        <v>0.96527777777777779</v>
      </c>
      <c r="F20" s="10"/>
      <c r="G20" s="4">
        <f>E20-C20</f>
        <v>5.1388888888888928E-2</v>
      </c>
      <c r="H20" s="5" t="s">
        <v>50</v>
      </c>
      <c r="I20" s="47" t="s">
        <v>51</v>
      </c>
      <c r="J20" s="2" t="s">
        <v>5</v>
      </c>
      <c r="K20" s="8" t="s">
        <v>6</v>
      </c>
      <c r="L20" s="12" t="s">
        <v>269</v>
      </c>
      <c r="M20" s="48">
        <v>0</v>
      </c>
      <c r="N20" s="6">
        <v>42390</v>
      </c>
      <c r="O20" s="7">
        <v>0.9458333333333333</v>
      </c>
    </row>
    <row r="21" spans="1:15" ht="30" x14ac:dyDescent="0.25">
      <c r="A21" s="9">
        <f t="shared" si="1"/>
        <v>12</v>
      </c>
      <c r="B21" s="2" t="s">
        <v>52</v>
      </c>
      <c r="C21" s="4">
        <v>0.51527777777777783</v>
      </c>
      <c r="D21" s="2" t="s">
        <v>52</v>
      </c>
      <c r="E21" s="4">
        <v>0.55208333333333337</v>
      </c>
      <c r="F21" s="10"/>
      <c r="G21" s="4">
        <f>E21-C21</f>
        <v>3.6805555555555536E-2</v>
      </c>
      <c r="H21" s="5" t="s">
        <v>47</v>
      </c>
      <c r="I21" s="47" t="s">
        <v>54</v>
      </c>
      <c r="J21" s="2" t="s">
        <v>5</v>
      </c>
      <c r="K21" s="8" t="s">
        <v>53</v>
      </c>
      <c r="L21" s="12" t="s">
        <v>269</v>
      </c>
      <c r="M21" s="50">
        <v>1667</v>
      </c>
      <c r="N21" s="6">
        <v>42394</v>
      </c>
      <c r="O21" s="7">
        <v>0.88750000000000007</v>
      </c>
    </row>
    <row r="22" spans="1:15" ht="30" x14ac:dyDescent="0.25">
      <c r="A22" s="9">
        <f t="shared" si="1"/>
        <v>13</v>
      </c>
      <c r="B22" s="2" t="s">
        <v>55</v>
      </c>
      <c r="C22" s="4">
        <v>0.55208333333333337</v>
      </c>
      <c r="D22" s="2" t="s">
        <v>55</v>
      </c>
      <c r="E22" s="4">
        <v>0.58611111111111114</v>
      </c>
      <c r="F22" s="10"/>
      <c r="G22" s="4">
        <f>E22-C22</f>
        <v>3.4027777777777768E-2</v>
      </c>
      <c r="H22" s="5" t="s">
        <v>56</v>
      </c>
      <c r="I22" s="47" t="s">
        <v>57</v>
      </c>
      <c r="J22" s="2" t="s">
        <v>5</v>
      </c>
      <c r="K22" s="52" t="s">
        <v>8</v>
      </c>
      <c r="L22" s="12" t="s">
        <v>269</v>
      </c>
      <c r="M22" s="51">
        <v>241</v>
      </c>
      <c r="N22" s="6">
        <v>42398</v>
      </c>
      <c r="O22" s="7">
        <v>0.76388888888888884</v>
      </c>
    </row>
    <row r="23" spans="1:15" ht="30" x14ac:dyDescent="0.25">
      <c r="A23" s="9">
        <f t="shared" si="1"/>
        <v>14</v>
      </c>
      <c r="B23" s="2" t="s">
        <v>58</v>
      </c>
      <c r="C23" s="4">
        <v>0.6430555555555556</v>
      </c>
      <c r="D23" s="2" t="s">
        <v>58</v>
      </c>
      <c r="E23" s="4">
        <v>0.68472222222222223</v>
      </c>
      <c r="F23" s="10"/>
      <c r="G23" s="4">
        <f>E23-C23</f>
        <v>4.166666666666663E-2</v>
      </c>
      <c r="H23" s="46" t="s">
        <v>59</v>
      </c>
      <c r="I23" s="47" t="s">
        <v>60</v>
      </c>
      <c r="J23" s="2" t="s">
        <v>5</v>
      </c>
      <c r="K23" s="8" t="s">
        <v>6</v>
      </c>
      <c r="L23" s="12" t="s">
        <v>269</v>
      </c>
      <c r="M23" s="48">
        <v>340</v>
      </c>
      <c r="N23" s="6">
        <v>42391</v>
      </c>
      <c r="O23" s="7">
        <v>5.1388888888888894E-2</v>
      </c>
    </row>
    <row r="24" spans="1:15" ht="30" x14ac:dyDescent="0.25">
      <c r="A24" s="9">
        <f t="shared" si="1"/>
        <v>15</v>
      </c>
      <c r="B24" s="2" t="s">
        <v>61</v>
      </c>
      <c r="C24" s="4">
        <v>3.3333333333333333E-2</v>
      </c>
      <c r="D24" s="2" t="s">
        <v>61</v>
      </c>
      <c r="E24" s="4">
        <v>6.458333333333334E-2</v>
      </c>
      <c r="F24" s="10"/>
      <c r="G24" s="4">
        <f>E24-C24</f>
        <v>3.1250000000000007E-2</v>
      </c>
      <c r="H24" s="5" t="s">
        <v>62</v>
      </c>
      <c r="I24" s="47" t="s">
        <v>271</v>
      </c>
      <c r="J24" s="2" t="s">
        <v>5</v>
      </c>
      <c r="K24" s="8" t="s">
        <v>6</v>
      </c>
      <c r="L24" s="12" t="s">
        <v>269</v>
      </c>
      <c r="M24" s="48">
        <v>0</v>
      </c>
      <c r="N24" s="6">
        <v>42390</v>
      </c>
      <c r="O24" s="7">
        <v>0.9458333333333333</v>
      </c>
    </row>
    <row r="25" spans="1:15" x14ac:dyDescent="0.25">
      <c r="A25" s="9">
        <f t="shared" si="1"/>
        <v>16</v>
      </c>
      <c r="B25" s="2" t="s">
        <v>61</v>
      </c>
      <c r="C25" s="4">
        <v>4.3055555555555562E-2</v>
      </c>
      <c r="D25" s="2" t="s">
        <v>61</v>
      </c>
      <c r="E25" s="4">
        <v>7.0833333333333331E-2</v>
      </c>
      <c r="F25" s="10"/>
      <c r="G25" s="4">
        <f>E25-C25</f>
        <v>2.7777777777777769E-2</v>
      </c>
      <c r="H25" s="5" t="s">
        <v>63</v>
      </c>
      <c r="I25" s="47"/>
      <c r="J25" s="2" t="s">
        <v>5</v>
      </c>
      <c r="K25" s="8" t="s">
        <v>9</v>
      </c>
      <c r="L25" s="1"/>
      <c r="M25" s="50">
        <v>193</v>
      </c>
      <c r="N25" s="6">
        <v>42394</v>
      </c>
      <c r="O25" s="7">
        <v>0.88750000000000007</v>
      </c>
    </row>
    <row r="26" spans="1:15" ht="30" x14ac:dyDescent="0.25">
      <c r="A26" s="9">
        <f t="shared" si="1"/>
        <v>17</v>
      </c>
      <c r="B26" s="2" t="s">
        <v>64</v>
      </c>
      <c r="C26" s="4">
        <v>0.49861111111111112</v>
      </c>
      <c r="D26" s="2" t="s">
        <v>64</v>
      </c>
      <c r="E26" s="4">
        <v>0.53194444444444444</v>
      </c>
      <c r="F26" s="10"/>
      <c r="G26" s="4">
        <f>E26-C26</f>
        <v>3.3333333333333326E-2</v>
      </c>
      <c r="H26" s="5" t="s">
        <v>65</v>
      </c>
      <c r="I26" s="47" t="s">
        <v>66</v>
      </c>
      <c r="J26" s="2" t="s">
        <v>7</v>
      </c>
      <c r="K26" s="8" t="s">
        <v>6</v>
      </c>
      <c r="L26" s="12" t="s">
        <v>269</v>
      </c>
      <c r="M26" s="51">
        <v>440</v>
      </c>
      <c r="N26" s="6">
        <v>42398</v>
      </c>
      <c r="O26" s="7">
        <v>0.76388888888888884</v>
      </c>
    </row>
    <row r="27" spans="1:15" ht="30" x14ac:dyDescent="0.25">
      <c r="A27" s="9">
        <f t="shared" si="1"/>
        <v>18</v>
      </c>
      <c r="B27" s="2" t="s">
        <v>64</v>
      </c>
      <c r="C27" s="4">
        <v>0.49861111111111112</v>
      </c>
      <c r="D27" s="2" t="s">
        <v>64</v>
      </c>
      <c r="E27" s="4">
        <v>0.55555555555555558</v>
      </c>
      <c r="F27" s="10"/>
      <c r="G27" s="4">
        <f>E27-C27</f>
        <v>5.6944444444444464E-2</v>
      </c>
      <c r="H27" s="46" t="s">
        <v>67</v>
      </c>
      <c r="I27" s="47" t="s">
        <v>68</v>
      </c>
      <c r="J27" s="2" t="s">
        <v>7</v>
      </c>
      <c r="K27" s="8" t="s">
        <v>6</v>
      </c>
      <c r="L27" s="12" t="s">
        <v>269</v>
      </c>
      <c r="M27" s="48">
        <v>780</v>
      </c>
      <c r="N27" s="6">
        <v>42391</v>
      </c>
      <c r="O27" s="7">
        <v>5.1388888888888894E-2</v>
      </c>
    </row>
    <row r="28" spans="1:15" ht="30" x14ac:dyDescent="0.25">
      <c r="A28" s="9">
        <f t="shared" si="1"/>
        <v>19</v>
      </c>
      <c r="B28" s="2" t="s">
        <v>64</v>
      </c>
      <c r="C28" s="4">
        <v>0.52222222222222225</v>
      </c>
      <c r="D28" s="2" t="s">
        <v>64</v>
      </c>
      <c r="E28" s="4">
        <v>0.99305555555555547</v>
      </c>
      <c r="F28" s="10"/>
      <c r="G28" s="4">
        <f>E28-C28</f>
        <v>0.47083333333333321</v>
      </c>
      <c r="H28" s="5" t="s">
        <v>69</v>
      </c>
      <c r="I28" s="47" t="s">
        <v>260</v>
      </c>
      <c r="J28" s="2" t="s">
        <v>7</v>
      </c>
      <c r="K28" s="8" t="s">
        <v>6</v>
      </c>
      <c r="L28" s="12" t="s">
        <v>269</v>
      </c>
      <c r="M28" s="48">
        <v>0</v>
      </c>
      <c r="N28" s="6">
        <v>42390</v>
      </c>
      <c r="O28" s="7">
        <v>0.9458333333333333</v>
      </c>
    </row>
    <row r="29" spans="1:15" ht="30" x14ac:dyDescent="0.25">
      <c r="A29" s="9">
        <f t="shared" si="1"/>
        <v>20</v>
      </c>
      <c r="B29" s="2" t="s">
        <v>64</v>
      </c>
      <c r="C29" s="4">
        <v>0.94652777777777775</v>
      </c>
      <c r="D29" s="2" t="s">
        <v>64</v>
      </c>
      <c r="E29" s="4">
        <v>0.96875</v>
      </c>
      <c r="F29" s="10"/>
      <c r="G29" s="4">
        <f>E29-C29</f>
        <v>2.2222222222222254E-2</v>
      </c>
      <c r="H29" s="5" t="s">
        <v>70</v>
      </c>
      <c r="I29" s="47" t="s">
        <v>198</v>
      </c>
      <c r="J29" s="2" t="s">
        <v>7</v>
      </c>
      <c r="K29" s="8" t="s">
        <v>6</v>
      </c>
      <c r="L29" s="12" t="s">
        <v>269</v>
      </c>
      <c r="M29" s="50">
        <v>742</v>
      </c>
      <c r="N29" s="6">
        <v>42394</v>
      </c>
      <c r="O29" s="7">
        <v>0.88750000000000007</v>
      </c>
    </row>
    <row r="30" spans="1:15" ht="30" x14ac:dyDescent="0.25">
      <c r="A30" s="9">
        <f t="shared" si="1"/>
        <v>21</v>
      </c>
      <c r="B30" s="2" t="s">
        <v>71</v>
      </c>
      <c r="C30" s="4">
        <v>0.22569444444444445</v>
      </c>
      <c r="D30" s="2" t="s">
        <v>71</v>
      </c>
      <c r="E30" s="4">
        <v>0.36249999999999999</v>
      </c>
      <c r="F30" s="10"/>
      <c r="G30" s="4">
        <f>E30-C30</f>
        <v>0.13680555555555554</v>
      </c>
      <c r="H30" s="5" t="s">
        <v>72</v>
      </c>
      <c r="I30" s="47" t="s">
        <v>199</v>
      </c>
      <c r="J30" s="2" t="s">
        <v>5</v>
      </c>
      <c r="K30" s="1" t="s">
        <v>9</v>
      </c>
      <c r="L30" s="1"/>
      <c r="M30" s="51">
        <v>928</v>
      </c>
      <c r="N30" s="6">
        <v>42398</v>
      </c>
      <c r="O30" s="7">
        <v>0.76388888888888884</v>
      </c>
    </row>
    <row r="31" spans="1:15" x14ac:dyDescent="0.25">
      <c r="A31" s="9">
        <f t="shared" si="1"/>
        <v>22</v>
      </c>
      <c r="B31" s="2" t="s">
        <v>71</v>
      </c>
      <c r="C31" s="4">
        <v>0.25208333333333333</v>
      </c>
      <c r="D31" s="2" t="s">
        <v>71</v>
      </c>
      <c r="E31" s="4">
        <v>0.37708333333333338</v>
      </c>
      <c r="F31" s="10"/>
      <c r="G31" s="4">
        <f>E31-C31</f>
        <v>0.12500000000000006</v>
      </c>
      <c r="H31" s="46" t="s">
        <v>50</v>
      </c>
      <c r="I31" s="47" t="s">
        <v>200</v>
      </c>
      <c r="J31" s="2" t="s">
        <v>5</v>
      </c>
      <c r="K31" s="1" t="s">
        <v>9</v>
      </c>
      <c r="L31" s="1"/>
      <c r="M31" s="48">
        <v>5900</v>
      </c>
      <c r="N31" s="6">
        <v>42391</v>
      </c>
      <c r="O31" s="7">
        <v>5.1388888888888894E-2</v>
      </c>
    </row>
    <row r="32" spans="1:15" ht="30" x14ac:dyDescent="0.25">
      <c r="A32" s="9">
        <f t="shared" si="1"/>
        <v>23</v>
      </c>
      <c r="B32" s="2" t="s">
        <v>71</v>
      </c>
      <c r="C32" s="4">
        <v>0.43611111111111112</v>
      </c>
      <c r="D32" s="2" t="s">
        <v>71</v>
      </c>
      <c r="E32" s="4">
        <v>0.68611111111111101</v>
      </c>
      <c r="F32" s="10"/>
      <c r="G32" s="4">
        <f>E32-C32</f>
        <v>0.24999999999999989</v>
      </c>
      <c r="H32" s="5" t="s">
        <v>74</v>
      </c>
      <c r="I32" s="47" t="s">
        <v>201</v>
      </c>
      <c r="J32" s="2" t="s">
        <v>5</v>
      </c>
      <c r="K32" s="8" t="s">
        <v>53</v>
      </c>
      <c r="L32" s="12" t="s">
        <v>269</v>
      </c>
      <c r="M32" s="48">
        <v>870</v>
      </c>
      <c r="N32" s="6">
        <v>42390</v>
      </c>
      <c r="O32" s="7">
        <v>0.9458333333333333</v>
      </c>
    </row>
    <row r="33" spans="1:15" ht="45" x14ac:dyDescent="0.25">
      <c r="A33" s="9">
        <f t="shared" si="1"/>
        <v>24</v>
      </c>
      <c r="B33" s="2" t="s">
        <v>71</v>
      </c>
      <c r="C33" s="4">
        <v>0.48541666666666666</v>
      </c>
      <c r="D33" s="2" t="s">
        <v>71</v>
      </c>
      <c r="E33" s="4">
        <v>0.54652777777777783</v>
      </c>
      <c r="F33" s="10"/>
      <c r="G33" s="4">
        <f>E33-C33</f>
        <v>6.1111111111111172E-2</v>
      </c>
      <c r="H33" s="5" t="s">
        <v>75</v>
      </c>
      <c r="I33" s="47" t="s">
        <v>202</v>
      </c>
      <c r="J33" s="2" t="s">
        <v>5</v>
      </c>
      <c r="K33" s="8" t="s">
        <v>23</v>
      </c>
      <c r="L33" s="12" t="s">
        <v>269</v>
      </c>
      <c r="M33" s="50">
        <v>2530</v>
      </c>
      <c r="N33" s="6">
        <v>42394</v>
      </c>
      <c r="O33" s="7">
        <v>0.88750000000000007</v>
      </c>
    </row>
    <row r="34" spans="1:15" ht="30" x14ac:dyDescent="0.25">
      <c r="A34" s="9">
        <f t="shared" si="1"/>
        <v>25</v>
      </c>
      <c r="B34" s="2" t="s">
        <v>71</v>
      </c>
      <c r="C34" s="4">
        <v>0.5</v>
      </c>
      <c r="D34" s="2" t="s">
        <v>71</v>
      </c>
      <c r="E34" s="4">
        <v>0.67499999999999993</v>
      </c>
      <c r="F34" s="10"/>
      <c r="G34" s="4">
        <f>E34-C34</f>
        <v>0.17499999999999993</v>
      </c>
      <c r="H34" s="5" t="s">
        <v>76</v>
      </c>
      <c r="I34" s="47" t="s">
        <v>77</v>
      </c>
      <c r="J34" s="2" t="s">
        <v>5</v>
      </c>
      <c r="K34" s="8" t="s">
        <v>53</v>
      </c>
      <c r="L34" s="12" t="s">
        <v>269</v>
      </c>
      <c r="M34" s="51">
        <v>3000</v>
      </c>
      <c r="N34" s="6">
        <v>42398</v>
      </c>
      <c r="O34" s="7">
        <v>0.76388888888888884</v>
      </c>
    </row>
    <row r="35" spans="1:15" ht="45" x14ac:dyDescent="0.25">
      <c r="A35" s="9">
        <f t="shared" si="1"/>
        <v>26</v>
      </c>
      <c r="B35" s="2" t="s">
        <v>71</v>
      </c>
      <c r="C35" s="4">
        <v>0.6875</v>
      </c>
      <c r="D35" s="2" t="s">
        <v>73</v>
      </c>
      <c r="E35" s="4">
        <v>0.1111111111111111</v>
      </c>
      <c r="F35" s="10"/>
      <c r="G35" s="4">
        <f>12+E35-C35</f>
        <v>11.423611111111111</v>
      </c>
      <c r="H35" s="46" t="s">
        <v>78</v>
      </c>
      <c r="I35" s="47" t="s">
        <v>203</v>
      </c>
      <c r="J35" s="2" t="s">
        <v>7</v>
      </c>
      <c r="K35" s="8" t="s">
        <v>23</v>
      </c>
      <c r="L35" s="12" t="s">
        <v>269</v>
      </c>
      <c r="M35" s="48">
        <v>0</v>
      </c>
      <c r="N35" s="6">
        <v>42391</v>
      </c>
      <c r="O35" s="7">
        <v>5.1388888888888894E-2</v>
      </c>
    </row>
    <row r="36" spans="1:15" ht="30" x14ac:dyDescent="0.25">
      <c r="A36" s="9">
        <f t="shared" si="1"/>
        <v>27</v>
      </c>
      <c r="B36" s="2" t="s">
        <v>79</v>
      </c>
      <c r="C36" s="4">
        <v>0.71527777777777779</v>
      </c>
      <c r="D36" s="2" t="s">
        <v>79</v>
      </c>
      <c r="E36" s="4">
        <v>0.85138888888888886</v>
      </c>
      <c r="F36" s="10"/>
      <c r="G36" s="4">
        <f>E36-C36</f>
        <v>0.13611111111111107</v>
      </c>
      <c r="H36" s="5" t="s">
        <v>80</v>
      </c>
      <c r="I36" s="47" t="s">
        <v>204</v>
      </c>
      <c r="J36" s="2" t="s">
        <v>5</v>
      </c>
      <c r="K36" s="8" t="s">
        <v>53</v>
      </c>
      <c r="L36" s="12" t="s">
        <v>269</v>
      </c>
      <c r="M36" s="48">
        <v>1020</v>
      </c>
      <c r="N36" s="6">
        <v>42390</v>
      </c>
      <c r="O36" s="7">
        <v>0.9458333333333333</v>
      </c>
    </row>
    <row r="37" spans="1:15" x14ac:dyDescent="0.25">
      <c r="B37" s="43"/>
      <c r="C37" s="43"/>
      <c r="D37" s="43"/>
      <c r="E37" s="43"/>
      <c r="F37" s="43"/>
      <c r="G37" s="43"/>
      <c r="H37" s="43" t="s">
        <v>82</v>
      </c>
      <c r="I37" s="53"/>
      <c r="J37" s="43"/>
      <c r="K37" s="43"/>
      <c r="L37" s="43"/>
      <c r="M37" s="43"/>
    </row>
    <row r="38" spans="1:15" ht="30" x14ac:dyDescent="0.25">
      <c r="A38" s="9">
        <v>28</v>
      </c>
      <c r="B38" s="2" t="s">
        <v>83</v>
      </c>
      <c r="C38" s="4">
        <v>0.49305555555555558</v>
      </c>
      <c r="D38" s="2" t="s">
        <v>83</v>
      </c>
      <c r="E38" s="4">
        <v>0.75</v>
      </c>
      <c r="F38" s="10">
        <f t="shared" ref="F38" si="2">D38+E38</f>
        <v>42492.75</v>
      </c>
      <c r="G38" s="4">
        <f>E38-C38</f>
        <v>0.25694444444444442</v>
      </c>
      <c r="H38" s="5" t="s">
        <v>69</v>
      </c>
      <c r="I38" s="11" t="s">
        <v>205</v>
      </c>
      <c r="J38" s="2" t="s">
        <v>7</v>
      </c>
      <c r="K38" s="8" t="s">
        <v>6</v>
      </c>
      <c r="L38" s="12" t="s">
        <v>269</v>
      </c>
      <c r="M38" s="50">
        <v>0</v>
      </c>
      <c r="N38" s="6">
        <v>42401</v>
      </c>
      <c r="O38" s="7">
        <v>0.66111111111111109</v>
      </c>
    </row>
    <row r="39" spans="1:15" ht="45" x14ac:dyDescent="0.25">
      <c r="A39" s="9">
        <f>A38+1</f>
        <v>29</v>
      </c>
      <c r="B39" s="2" t="s">
        <v>83</v>
      </c>
      <c r="C39" s="4">
        <v>0.50347222222222221</v>
      </c>
      <c r="D39" s="2" t="s">
        <v>83</v>
      </c>
      <c r="E39" s="4">
        <v>0.57222222222222219</v>
      </c>
      <c r="F39" s="10"/>
      <c r="G39" s="4">
        <f>E39-C39</f>
        <v>6.8749999999999978E-2</v>
      </c>
      <c r="H39" s="5" t="s">
        <v>84</v>
      </c>
      <c r="I39" s="11" t="s">
        <v>206</v>
      </c>
      <c r="J39" s="2" t="s">
        <v>7</v>
      </c>
      <c r="K39" s="8" t="s">
        <v>23</v>
      </c>
      <c r="L39" s="12" t="s">
        <v>269</v>
      </c>
      <c r="M39" s="51">
        <v>0</v>
      </c>
      <c r="N39" s="6"/>
      <c r="O39" s="7"/>
    </row>
    <row r="40" spans="1:15" ht="30" x14ac:dyDescent="0.25">
      <c r="A40" s="9">
        <f t="shared" ref="A40:A81" si="3">A39+1</f>
        <v>30</v>
      </c>
      <c r="B40" s="2" t="s">
        <v>85</v>
      </c>
      <c r="C40" s="4">
        <v>0.125</v>
      </c>
      <c r="D40" s="2" t="s">
        <v>85</v>
      </c>
      <c r="E40" s="4">
        <v>0.15625</v>
      </c>
      <c r="F40" s="10"/>
      <c r="G40" s="4">
        <f>E40-C40</f>
        <v>3.125E-2</v>
      </c>
      <c r="H40" s="2" t="s">
        <v>86</v>
      </c>
      <c r="I40" s="11" t="s">
        <v>87</v>
      </c>
      <c r="J40" s="2" t="s">
        <v>5</v>
      </c>
      <c r="K40" s="8" t="s">
        <v>6</v>
      </c>
      <c r="L40" s="12" t="s">
        <v>269</v>
      </c>
      <c r="M40" s="51">
        <v>1742</v>
      </c>
      <c r="N40" s="6"/>
      <c r="O40" s="7"/>
    </row>
    <row r="41" spans="1:15" ht="30" x14ac:dyDescent="0.25">
      <c r="A41" s="9">
        <f t="shared" si="3"/>
        <v>31</v>
      </c>
      <c r="B41" s="2" t="s">
        <v>88</v>
      </c>
      <c r="C41" s="4">
        <v>0.75486111111111109</v>
      </c>
      <c r="D41" s="2" t="s">
        <v>88</v>
      </c>
      <c r="E41" s="4">
        <v>0.81319444444444444</v>
      </c>
      <c r="F41" s="10"/>
      <c r="G41" s="4">
        <f>E41-C41</f>
        <v>5.8333333333333348E-2</v>
      </c>
      <c r="H41" s="5" t="s">
        <v>89</v>
      </c>
      <c r="I41" s="11" t="s">
        <v>207</v>
      </c>
      <c r="J41" s="2" t="s">
        <v>5</v>
      </c>
      <c r="K41" s="8" t="s">
        <v>6</v>
      </c>
      <c r="L41" s="12" t="s">
        <v>270</v>
      </c>
      <c r="M41" s="5">
        <v>0</v>
      </c>
      <c r="N41" s="6"/>
      <c r="O41" s="7"/>
    </row>
    <row r="42" spans="1:15" ht="30" x14ac:dyDescent="0.25">
      <c r="A42" s="9">
        <f t="shared" si="3"/>
        <v>32</v>
      </c>
      <c r="B42" s="2" t="s">
        <v>90</v>
      </c>
      <c r="C42" s="4">
        <v>5.6944444444444443E-2</v>
      </c>
      <c r="D42" s="2" t="s">
        <v>90</v>
      </c>
      <c r="E42" s="4">
        <v>9.8611111111111108E-2</v>
      </c>
      <c r="F42" s="10"/>
      <c r="G42" s="4">
        <f>E42-C42</f>
        <v>4.1666666666666664E-2</v>
      </c>
      <c r="H42" s="2" t="s">
        <v>22</v>
      </c>
      <c r="I42" s="11" t="s">
        <v>208</v>
      </c>
      <c r="J42" s="2" t="s">
        <v>5</v>
      </c>
      <c r="K42" s="8" t="s">
        <v>6</v>
      </c>
      <c r="L42" s="12" t="s">
        <v>269</v>
      </c>
      <c r="M42" s="5">
        <v>1551</v>
      </c>
      <c r="N42" s="6"/>
      <c r="O42" s="7"/>
    </row>
    <row r="43" spans="1:15" x14ac:dyDescent="0.25">
      <c r="A43" s="9">
        <f t="shared" si="3"/>
        <v>33</v>
      </c>
      <c r="B43" s="2" t="s">
        <v>90</v>
      </c>
      <c r="C43" s="4">
        <v>0.44097222222222227</v>
      </c>
      <c r="D43" s="2" t="s">
        <v>90</v>
      </c>
      <c r="E43" s="4">
        <v>0.48472222222222222</v>
      </c>
      <c r="F43" s="10"/>
      <c r="G43" s="4">
        <f>E43-C43</f>
        <v>4.3749999999999956E-2</v>
      </c>
      <c r="H43" s="2" t="s">
        <v>41</v>
      </c>
      <c r="I43" s="11"/>
      <c r="J43" s="2" t="s">
        <v>5</v>
      </c>
      <c r="K43" s="8" t="s">
        <v>9</v>
      </c>
      <c r="L43" s="1"/>
      <c r="M43" s="5">
        <v>1341</v>
      </c>
      <c r="N43" s="6"/>
      <c r="O43" s="7"/>
    </row>
    <row r="44" spans="1:15" ht="45" x14ac:dyDescent="0.25">
      <c r="A44" s="9">
        <f t="shared" si="3"/>
        <v>34</v>
      </c>
      <c r="B44" s="2" t="s">
        <v>90</v>
      </c>
      <c r="C44" s="4">
        <v>0.45347222222222222</v>
      </c>
      <c r="D44" s="2" t="s">
        <v>90</v>
      </c>
      <c r="E44" s="4">
        <v>0.53125</v>
      </c>
      <c r="F44" s="10"/>
      <c r="G44" s="4">
        <f>E44-C44</f>
        <v>7.7777777777777779E-2</v>
      </c>
      <c r="H44" s="2" t="s">
        <v>91</v>
      </c>
      <c r="I44" s="11" t="s">
        <v>209</v>
      </c>
      <c r="J44" s="2" t="s">
        <v>5</v>
      </c>
      <c r="K44" s="8" t="s">
        <v>23</v>
      </c>
      <c r="L44" s="12" t="s">
        <v>269</v>
      </c>
      <c r="M44" s="5">
        <v>1397</v>
      </c>
      <c r="N44" s="6"/>
      <c r="O44" s="7"/>
    </row>
    <row r="45" spans="1:15" ht="30" x14ac:dyDescent="0.25">
      <c r="A45" s="9">
        <f t="shared" si="3"/>
        <v>35</v>
      </c>
      <c r="B45" s="2" t="s">
        <v>90</v>
      </c>
      <c r="C45" s="4">
        <v>0.53472222222222221</v>
      </c>
      <c r="D45" s="2" t="s">
        <v>90</v>
      </c>
      <c r="E45" s="4">
        <v>0.58333333333333337</v>
      </c>
      <c r="F45" s="10"/>
      <c r="G45" s="4">
        <f>E45-C45</f>
        <v>4.861111111111116E-2</v>
      </c>
      <c r="H45" s="2" t="s">
        <v>92</v>
      </c>
      <c r="I45" s="11" t="s">
        <v>210</v>
      </c>
      <c r="J45" s="2" t="s">
        <v>7</v>
      </c>
      <c r="K45" s="8" t="s">
        <v>6</v>
      </c>
      <c r="L45" s="12" t="s">
        <v>269</v>
      </c>
      <c r="M45" s="5">
        <v>1481</v>
      </c>
      <c r="N45" s="6"/>
      <c r="O45" s="7"/>
    </row>
    <row r="46" spans="1:15" ht="30" x14ac:dyDescent="0.25">
      <c r="A46" s="9">
        <f t="shared" si="3"/>
        <v>36</v>
      </c>
      <c r="B46" s="2" t="s">
        <v>93</v>
      </c>
      <c r="C46" s="4">
        <v>0.51666666666666672</v>
      </c>
      <c r="D46" s="2" t="s">
        <v>93</v>
      </c>
      <c r="E46" s="4">
        <v>0.55625000000000002</v>
      </c>
      <c r="F46" s="10"/>
      <c r="G46" s="4">
        <f>E46-C46</f>
        <v>3.9583333333333304E-2</v>
      </c>
      <c r="H46" s="5" t="s">
        <v>74</v>
      </c>
      <c r="I46" s="11" t="s">
        <v>211</v>
      </c>
      <c r="J46" s="2" t="s">
        <v>5</v>
      </c>
      <c r="K46" s="8" t="s">
        <v>53</v>
      </c>
      <c r="L46" s="12" t="s">
        <v>269</v>
      </c>
      <c r="M46" s="5">
        <v>1130</v>
      </c>
      <c r="N46" s="6"/>
      <c r="O46" s="7"/>
    </row>
    <row r="47" spans="1:15" ht="45" x14ac:dyDescent="0.25">
      <c r="A47" s="9">
        <f t="shared" si="3"/>
        <v>37</v>
      </c>
      <c r="B47" s="2" t="s">
        <v>93</v>
      </c>
      <c r="C47" s="4">
        <v>0.6479166666666667</v>
      </c>
      <c r="D47" s="2" t="s">
        <v>93</v>
      </c>
      <c r="E47" s="4">
        <v>0.69791666666666663</v>
      </c>
      <c r="F47" s="10"/>
      <c r="G47" s="4">
        <f>E47-C47</f>
        <v>4.9999999999999933E-2</v>
      </c>
      <c r="H47" s="5" t="s">
        <v>33</v>
      </c>
      <c r="I47" s="11" t="s">
        <v>212</v>
      </c>
      <c r="J47" s="2" t="s">
        <v>5</v>
      </c>
      <c r="K47" s="8" t="s">
        <v>23</v>
      </c>
      <c r="L47" s="12" t="s">
        <v>269</v>
      </c>
      <c r="M47" s="5">
        <v>1300</v>
      </c>
      <c r="N47" s="6"/>
      <c r="O47" s="7"/>
    </row>
    <row r="48" spans="1:15" ht="30" x14ac:dyDescent="0.25">
      <c r="A48" s="9">
        <f t="shared" si="3"/>
        <v>38</v>
      </c>
      <c r="B48" s="2" t="s">
        <v>93</v>
      </c>
      <c r="C48" s="4">
        <v>0.64930555555555558</v>
      </c>
      <c r="D48" s="2" t="s">
        <v>93</v>
      </c>
      <c r="E48" s="4">
        <v>0.69027777777777777</v>
      </c>
      <c r="F48" s="10"/>
      <c r="G48" s="4">
        <f>E48-C48</f>
        <v>4.0972222222222188E-2</v>
      </c>
      <c r="H48" s="5" t="s">
        <v>36</v>
      </c>
      <c r="I48" s="11" t="s">
        <v>196</v>
      </c>
      <c r="J48" s="2" t="s">
        <v>5</v>
      </c>
      <c r="K48" s="1" t="s">
        <v>9</v>
      </c>
      <c r="L48" s="1"/>
      <c r="M48" s="5">
        <v>800</v>
      </c>
      <c r="N48" s="6"/>
      <c r="O48" s="7"/>
    </row>
    <row r="49" spans="1:15" x14ac:dyDescent="0.25">
      <c r="A49" s="9">
        <f t="shared" si="3"/>
        <v>39</v>
      </c>
      <c r="B49" s="2" t="s">
        <v>94</v>
      </c>
      <c r="C49" s="4">
        <v>8.3333333333333332E-3</v>
      </c>
      <c r="D49" s="2" t="s">
        <v>94</v>
      </c>
      <c r="E49" s="4">
        <v>0.53819444444444442</v>
      </c>
      <c r="F49" s="10"/>
      <c r="G49" s="4">
        <f>E49-C49</f>
        <v>0.52986111111111112</v>
      </c>
      <c r="H49" s="5" t="s">
        <v>182</v>
      </c>
      <c r="I49" s="11"/>
      <c r="J49" s="2" t="s">
        <v>5</v>
      </c>
      <c r="K49" s="8" t="s">
        <v>9</v>
      </c>
      <c r="L49" s="1"/>
      <c r="M49" s="5">
        <v>0</v>
      </c>
      <c r="N49" s="6"/>
      <c r="O49" s="7"/>
    </row>
    <row r="50" spans="1:15" ht="30" x14ac:dyDescent="0.25">
      <c r="A50" s="9">
        <f t="shared" si="3"/>
        <v>40</v>
      </c>
      <c r="B50" s="2" t="s">
        <v>94</v>
      </c>
      <c r="C50" s="4">
        <v>0.13194444444444445</v>
      </c>
      <c r="D50" s="2" t="s">
        <v>94</v>
      </c>
      <c r="E50" s="4">
        <v>0.15625</v>
      </c>
      <c r="F50" s="10"/>
      <c r="G50" s="4">
        <f>E50-C50</f>
        <v>2.4305555555555552E-2</v>
      </c>
      <c r="H50" s="5" t="s">
        <v>95</v>
      </c>
      <c r="I50" s="11" t="s">
        <v>213</v>
      </c>
      <c r="J50" s="2" t="s">
        <v>5</v>
      </c>
      <c r="K50" s="8" t="s">
        <v>6</v>
      </c>
      <c r="L50" s="12" t="s">
        <v>269</v>
      </c>
      <c r="M50" s="5">
        <v>592</v>
      </c>
      <c r="N50" s="6"/>
      <c r="O50" s="7"/>
    </row>
    <row r="51" spans="1:15" x14ac:dyDescent="0.25">
      <c r="A51" s="9">
        <f t="shared" si="3"/>
        <v>41</v>
      </c>
      <c r="B51" s="2" t="s">
        <v>94</v>
      </c>
      <c r="C51" s="4">
        <v>0.21111111111111111</v>
      </c>
      <c r="D51" s="2" t="s">
        <v>94</v>
      </c>
      <c r="E51" s="4">
        <v>0.26041666666666669</v>
      </c>
      <c r="F51" s="10"/>
      <c r="G51" s="4">
        <f>E51-C51</f>
        <v>4.9305555555555575E-2</v>
      </c>
      <c r="H51" s="5" t="s">
        <v>96</v>
      </c>
      <c r="I51" s="11"/>
      <c r="J51" s="2" t="s">
        <v>5</v>
      </c>
      <c r="K51" s="8" t="s">
        <v>9</v>
      </c>
      <c r="L51" s="1"/>
      <c r="M51" s="5">
        <v>0</v>
      </c>
      <c r="N51" s="6"/>
      <c r="O51" s="7"/>
    </row>
    <row r="52" spans="1:15" x14ac:dyDescent="0.25">
      <c r="A52" s="9">
        <f t="shared" si="3"/>
        <v>42</v>
      </c>
      <c r="B52" s="2" t="s">
        <v>97</v>
      </c>
      <c r="C52" s="4">
        <v>0.5625</v>
      </c>
      <c r="D52" s="2" t="s">
        <v>97</v>
      </c>
      <c r="E52" s="4">
        <v>0.64166666666666672</v>
      </c>
      <c r="F52" s="10"/>
      <c r="G52" s="4">
        <f>E52-C52</f>
        <v>7.9166666666666718E-2</v>
      </c>
      <c r="H52" s="5" t="s">
        <v>98</v>
      </c>
      <c r="I52" s="11" t="s">
        <v>214</v>
      </c>
      <c r="J52" s="2" t="s">
        <v>5</v>
      </c>
      <c r="K52" s="1" t="s">
        <v>9</v>
      </c>
      <c r="L52" s="1"/>
      <c r="M52" s="5">
        <v>2400</v>
      </c>
      <c r="N52" s="6"/>
      <c r="O52" s="7"/>
    </row>
    <row r="53" spans="1:15" ht="45" x14ac:dyDescent="0.25">
      <c r="A53" s="9">
        <f t="shared" si="3"/>
        <v>43</v>
      </c>
      <c r="B53" s="2" t="s">
        <v>97</v>
      </c>
      <c r="C53" s="4">
        <v>0.61249999999999993</v>
      </c>
      <c r="D53" s="2" t="s">
        <v>97</v>
      </c>
      <c r="E53" s="4">
        <v>0.62291666666666667</v>
      </c>
      <c r="F53" s="10"/>
      <c r="G53" s="4">
        <f>E53-C53</f>
        <v>1.0416666666666741E-2</v>
      </c>
      <c r="H53" s="5" t="s">
        <v>99</v>
      </c>
      <c r="I53" s="11" t="s">
        <v>215</v>
      </c>
      <c r="J53" s="2" t="s">
        <v>5</v>
      </c>
      <c r="K53" s="8" t="s">
        <v>23</v>
      </c>
      <c r="L53" s="12" t="s">
        <v>269</v>
      </c>
      <c r="M53" s="5">
        <v>272</v>
      </c>
      <c r="N53" s="6"/>
      <c r="O53" s="7"/>
    </row>
    <row r="54" spans="1:15" ht="30" x14ac:dyDescent="0.25">
      <c r="A54" s="9">
        <f t="shared" si="3"/>
        <v>44</v>
      </c>
      <c r="B54" s="2" t="s">
        <v>100</v>
      </c>
      <c r="C54" s="4">
        <v>0.40277777777777773</v>
      </c>
      <c r="D54" s="2" t="s">
        <v>100</v>
      </c>
      <c r="E54" s="4">
        <v>0.4236111111111111</v>
      </c>
      <c r="F54" s="10"/>
      <c r="G54" s="4">
        <f>E54-C54</f>
        <v>2.083333333333337E-2</v>
      </c>
      <c r="H54" s="5" t="s">
        <v>101</v>
      </c>
      <c r="I54" s="11" t="s">
        <v>216</v>
      </c>
      <c r="J54" s="2" t="s">
        <v>5</v>
      </c>
      <c r="K54" s="8" t="s">
        <v>6</v>
      </c>
      <c r="L54" s="12" t="s">
        <v>269</v>
      </c>
      <c r="M54" s="5">
        <v>290</v>
      </c>
      <c r="N54" s="6"/>
      <c r="O54" s="7"/>
    </row>
    <row r="55" spans="1:15" ht="30" x14ac:dyDescent="0.25">
      <c r="A55" s="9">
        <f t="shared" si="3"/>
        <v>45</v>
      </c>
      <c r="B55" s="2" t="s">
        <v>100</v>
      </c>
      <c r="C55" s="4">
        <v>0.64583333333333337</v>
      </c>
      <c r="D55" s="2" t="s">
        <v>100</v>
      </c>
      <c r="E55" s="4">
        <v>0.67499999999999993</v>
      </c>
      <c r="F55" s="10"/>
      <c r="G55" s="4">
        <f>E55-C55</f>
        <v>2.9166666666666563E-2</v>
      </c>
      <c r="H55" s="5" t="s">
        <v>102</v>
      </c>
      <c r="I55" s="11" t="s">
        <v>217</v>
      </c>
      <c r="J55" s="2" t="s">
        <v>7</v>
      </c>
      <c r="K55" s="8" t="s">
        <v>6</v>
      </c>
      <c r="L55" s="12" t="s">
        <v>269</v>
      </c>
      <c r="M55" s="5">
        <v>1100</v>
      </c>
      <c r="N55" s="6"/>
      <c r="O55" s="7"/>
    </row>
    <row r="56" spans="1:15" ht="27.75" customHeight="1" x14ac:dyDescent="0.25">
      <c r="A56" s="9">
        <f t="shared" si="3"/>
        <v>46</v>
      </c>
      <c r="B56" s="2" t="s">
        <v>100</v>
      </c>
      <c r="C56" s="4">
        <v>0.64930555555555558</v>
      </c>
      <c r="D56" s="2" t="s">
        <v>100</v>
      </c>
      <c r="E56" s="4">
        <v>0.68888888888888899</v>
      </c>
      <c r="F56" s="10"/>
      <c r="G56" s="4">
        <f>E56-C56</f>
        <v>3.9583333333333415E-2</v>
      </c>
      <c r="H56" s="5" t="s">
        <v>103</v>
      </c>
      <c r="I56" s="54" t="s">
        <v>218</v>
      </c>
      <c r="J56" s="2" t="s">
        <v>7</v>
      </c>
      <c r="K56" s="8" t="s">
        <v>6</v>
      </c>
      <c r="L56" s="12" t="s">
        <v>269</v>
      </c>
      <c r="M56" s="5">
        <v>0</v>
      </c>
      <c r="N56" s="6"/>
      <c r="O56" s="7"/>
    </row>
    <row r="57" spans="1:15" ht="30" x14ac:dyDescent="0.25">
      <c r="A57" s="9">
        <f t="shared" si="3"/>
        <v>47</v>
      </c>
      <c r="B57" s="2" t="s">
        <v>100</v>
      </c>
      <c r="C57" s="4">
        <v>0.73402777777777783</v>
      </c>
      <c r="D57" s="2" t="s">
        <v>100</v>
      </c>
      <c r="E57" s="4">
        <v>0.92638888888888893</v>
      </c>
      <c r="F57" s="10"/>
      <c r="G57" s="4">
        <f>E57-C57</f>
        <v>0.19236111111111109</v>
      </c>
      <c r="H57" s="5" t="s">
        <v>76</v>
      </c>
      <c r="I57" s="11" t="s">
        <v>104</v>
      </c>
      <c r="J57" s="2" t="s">
        <v>5</v>
      </c>
      <c r="K57" s="8" t="s">
        <v>53</v>
      </c>
      <c r="L57" s="12" t="s">
        <v>269</v>
      </c>
      <c r="M57" s="5">
        <v>0</v>
      </c>
      <c r="N57" s="6"/>
      <c r="O57" s="7"/>
    </row>
    <row r="58" spans="1:15" ht="30" x14ac:dyDescent="0.25">
      <c r="A58" s="9">
        <f t="shared" si="3"/>
        <v>48</v>
      </c>
      <c r="B58" s="2" t="s">
        <v>105</v>
      </c>
      <c r="C58" s="4">
        <v>0.9770833333333333</v>
      </c>
      <c r="D58" s="2" t="s">
        <v>106</v>
      </c>
      <c r="E58" s="4">
        <v>6.9444444444444441E-3</v>
      </c>
      <c r="F58" s="10"/>
      <c r="G58" s="4">
        <f>12+E58-C58</f>
        <v>11.029861111111112</v>
      </c>
      <c r="H58" s="46" t="s">
        <v>107</v>
      </c>
      <c r="I58" s="11" t="s">
        <v>219</v>
      </c>
      <c r="J58" s="2" t="s">
        <v>5</v>
      </c>
      <c r="K58" s="8" t="s">
        <v>6</v>
      </c>
      <c r="L58" s="12" t="s">
        <v>269</v>
      </c>
      <c r="M58" s="5">
        <v>0</v>
      </c>
      <c r="N58" s="6"/>
      <c r="O58" s="7"/>
    </row>
    <row r="59" spans="1:15" ht="30" x14ac:dyDescent="0.25">
      <c r="A59" s="9">
        <f t="shared" si="3"/>
        <v>49</v>
      </c>
      <c r="B59" s="2" t="s">
        <v>106</v>
      </c>
      <c r="C59" s="4">
        <v>0.65625</v>
      </c>
      <c r="D59" s="2" t="s">
        <v>106</v>
      </c>
      <c r="E59" s="4">
        <v>0.71111111111111114</v>
      </c>
      <c r="F59" s="10"/>
      <c r="G59" s="4">
        <f>E59-C59</f>
        <v>5.4861111111111138E-2</v>
      </c>
      <c r="H59" s="5" t="s">
        <v>108</v>
      </c>
      <c r="I59" s="3" t="s">
        <v>220</v>
      </c>
      <c r="J59" s="2" t="s">
        <v>5</v>
      </c>
      <c r="K59" s="8" t="s">
        <v>268</v>
      </c>
      <c r="L59" s="1" t="s">
        <v>270</v>
      </c>
      <c r="M59" s="5">
        <v>0</v>
      </c>
      <c r="N59" s="6"/>
      <c r="O59" s="7"/>
    </row>
    <row r="60" spans="1:15" ht="30" x14ac:dyDescent="0.25">
      <c r="A60" s="9">
        <f t="shared" si="3"/>
        <v>50</v>
      </c>
      <c r="B60" s="2" t="s">
        <v>109</v>
      </c>
      <c r="C60" s="4">
        <v>0.90277777777777779</v>
      </c>
      <c r="D60" s="2" t="s">
        <v>110</v>
      </c>
      <c r="E60" s="4">
        <v>0.13055555555555556</v>
      </c>
      <c r="F60" s="10"/>
      <c r="G60" s="4">
        <f>12+E60-C60</f>
        <v>11.227777777777778</v>
      </c>
      <c r="H60" s="5" t="s">
        <v>80</v>
      </c>
      <c r="I60" s="11" t="s">
        <v>111</v>
      </c>
      <c r="J60" s="2" t="s">
        <v>5</v>
      </c>
      <c r="K60" s="8" t="s">
        <v>53</v>
      </c>
      <c r="L60" s="12" t="s">
        <v>269</v>
      </c>
      <c r="M60" s="5">
        <v>0</v>
      </c>
      <c r="N60" s="6"/>
      <c r="O60" s="7"/>
    </row>
    <row r="61" spans="1:15" ht="30" x14ac:dyDescent="0.25">
      <c r="A61" s="9">
        <f t="shared" si="3"/>
        <v>51</v>
      </c>
      <c r="B61" s="2" t="s">
        <v>110</v>
      </c>
      <c r="C61" s="4">
        <v>0.35069444444444442</v>
      </c>
      <c r="D61" s="2" t="s">
        <v>110</v>
      </c>
      <c r="E61" s="4">
        <v>0.36458333333333331</v>
      </c>
      <c r="F61" s="10"/>
      <c r="G61" s="4">
        <f>E61-C61</f>
        <v>1.3888888888888895E-2</v>
      </c>
      <c r="H61" s="5" t="s">
        <v>95</v>
      </c>
      <c r="I61" s="3" t="s">
        <v>221</v>
      </c>
      <c r="J61" s="2" t="s">
        <v>5</v>
      </c>
      <c r="K61" s="8" t="s">
        <v>6</v>
      </c>
      <c r="L61" s="12" t="s">
        <v>269</v>
      </c>
      <c r="M61" s="5">
        <v>338</v>
      </c>
      <c r="N61" s="6"/>
      <c r="O61" s="7"/>
    </row>
    <row r="62" spans="1:15" ht="30" x14ac:dyDescent="0.25">
      <c r="A62" s="9">
        <f t="shared" si="3"/>
        <v>52</v>
      </c>
      <c r="B62" s="2" t="s">
        <v>110</v>
      </c>
      <c r="C62" s="4">
        <v>0.49444444444444446</v>
      </c>
      <c r="D62" s="2" t="s">
        <v>110</v>
      </c>
      <c r="E62" s="4">
        <v>0.52222222222222225</v>
      </c>
      <c r="F62" s="10"/>
      <c r="G62" s="4">
        <f>E62-C62</f>
        <v>2.777777777777779E-2</v>
      </c>
      <c r="H62" s="5" t="s">
        <v>112</v>
      </c>
      <c r="I62" s="11" t="s">
        <v>222</v>
      </c>
      <c r="J62" s="2" t="s">
        <v>5</v>
      </c>
      <c r="K62" s="8" t="s">
        <v>6</v>
      </c>
      <c r="L62" s="12" t="s">
        <v>269</v>
      </c>
      <c r="M62" s="5">
        <v>0</v>
      </c>
      <c r="N62" s="6"/>
      <c r="O62" s="7"/>
    </row>
    <row r="63" spans="1:15" ht="45" x14ac:dyDescent="0.25">
      <c r="A63" s="9">
        <f t="shared" si="3"/>
        <v>53</v>
      </c>
      <c r="B63" s="2" t="s">
        <v>110</v>
      </c>
      <c r="C63" s="4">
        <v>0.49791666666666662</v>
      </c>
      <c r="D63" s="2" t="s">
        <v>110</v>
      </c>
      <c r="E63" s="4">
        <v>0.52916666666666667</v>
      </c>
      <c r="F63" s="10"/>
      <c r="G63" s="4">
        <f>E63-C63</f>
        <v>3.1250000000000056E-2</v>
      </c>
      <c r="H63" s="5" t="s">
        <v>113</v>
      </c>
      <c r="I63" s="11" t="s">
        <v>223</v>
      </c>
      <c r="J63" s="2" t="s">
        <v>7</v>
      </c>
      <c r="K63" s="8" t="s">
        <v>23</v>
      </c>
      <c r="L63" s="12" t="s">
        <v>269</v>
      </c>
      <c r="M63" s="5">
        <v>489</v>
      </c>
      <c r="N63" s="6"/>
      <c r="O63" s="7"/>
    </row>
    <row r="64" spans="1:15" ht="30" x14ac:dyDescent="0.25">
      <c r="A64" s="9">
        <f t="shared" si="3"/>
        <v>54</v>
      </c>
      <c r="B64" s="2" t="s">
        <v>110</v>
      </c>
      <c r="C64" s="4">
        <v>0.50972222222222219</v>
      </c>
      <c r="D64" s="2" t="s">
        <v>110</v>
      </c>
      <c r="E64" s="4">
        <v>0.53541666666666665</v>
      </c>
      <c r="F64" s="10"/>
      <c r="G64" s="4">
        <f>E64-C64</f>
        <v>2.5694444444444464E-2</v>
      </c>
      <c r="H64" s="5" t="s">
        <v>33</v>
      </c>
      <c r="I64" s="11" t="s">
        <v>224</v>
      </c>
      <c r="J64" s="2" t="s">
        <v>5</v>
      </c>
      <c r="K64" s="8" t="s">
        <v>6</v>
      </c>
      <c r="L64" s="12" t="s">
        <v>269</v>
      </c>
      <c r="M64" s="5">
        <v>0</v>
      </c>
      <c r="N64" s="6"/>
      <c r="O64" s="7"/>
    </row>
    <row r="65" spans="1:15" ht="30" x14ac:dyDescent="0.25">
      <c r="A65" s="9">
        <f t="shared" si="3"/>
        <v>55</v>
      </c>
      <c r="B65" s="2" t="s">
        <v>110</v>
      </c>
      <c r="C65" s="4">
        <v>0.56944444444444442</v>
      </c>
      <c r="D65" s="2" t="s">
        <v>110</v>
      </c>
      <c r="E65" s="4">
        <v>0.60555555555555551</v>
      </c>
      <c r="F65" s="10"/>
      <c r="G65" s="4">
        <f>E65-C65</f>
        <v>3.6111111111111094E-2</v>
      </c>
      <c r="H65" s="5" t="s">
        <v>114</v>
      </c>
      <c r="I65" s="11" t="s">
        <v>225</v>
      </c>
      <c r="J65" s="2" t="s">
        <v>5</v>
      </c>
      <c r="K65" s="8" t="s">
        <v>6</v>
      </c>
      <c r="L65" s="12" t="s">
        <v>269</v>
      </c>
      <c r="M65" s="5">
        <v>1258</v>
      </c>
      <c r="N65" s="6"/>
      <c r="O65" s="7"/>
    </row>
    <row r="66" spans="1:15" ht="30" x14ac:dyDescent="0.25">
      <c r="A66" s="9">
        <f t="shared" si="3"/>
        <v>56</v>
      </c>
      <c r="B66" s="2" t="s">
        <v>115</v>
      </c>
      <c r="C66" s="4">
        <v>2.7777777777777779E-3</v>
      </c>
      <c r="D66" s="2" t="s">
        <v>115</v>
      </c>
      <c r="E66" s="4">
        <v>5.2083333333333336E-2</v>
      </c>
      <c r="F66" s="10"/>
      <c r="G66" s="4">
        <f>E66-C66</f>
        <v>4.9305555555555561E-2</v>
      </c>
      <c r="H66" s="5" t="s">
        <v>116</v>
      </c>
      <c r="I66" s="11" t="s">
        <v>226</v>
      </c>
      <c r="J66" s="2" t="s">
        <v>5</v>
      </c>
      <c r="K66" s="8" t="s">
        <v>6</v>
      </c>
      <c r="L66" s="12" t="s">
        <v>269</v>
      </c>
      <c r="M66" s="5">
        <v>1635.6</v>
      </c>
      <c r="N66" s="6"/>
      <c r="O66" s="7"/>
    </row>
    <row r="67" spans="1:15" ht="30" x14ac:dyDescent="0.25">
      <c r="A67" s="9">
        <f t="shared" si="3"/>
        <v>57</v>
      </c>
      <c r="B67" s="2" t="s">
        <v>115</v>
      </c>
      <c r="C67" s="4">
        <v>6.9444444444444434E-2</v>
      </c>
      <c r="D67" s="2" t="s">
        <v>115</v>
      </c>
      <c r="E67" s="4">
        <v>0.10416666666666667</v>
      </c>
      <c r="F67" s="10"/>
      <c r="G67" s="4">
        <f>E67-C67</f>
        <v>3.4722222222222238E-2</v>
      </c>
      <c r="H67" s="5" t="s">
        <v>36</v>
      </c>
      <c r="I67" s="11" t="s">
        <v>227</v>
      </c>
      <c r="J67" s="2" t="s">
        <v>5</v>
      </c>
      <c r="K67" s="8" t="s">
        <v>6</v>
      </c>
      <c r="L67" s="12" t="s">
        <v>269</v>
      </c>
      <c r="M67" s="5">
        <v>398.7</v>
      </c>
      <c r="N67" s="6"/>
      <c r="O67" s="7"/>
    </row>
    <row r="68" spans="1:15" ht="30" x14ac:dyDescent="0.25">
      <c r="A68" s="9">
        <f t="shared" si="3"/>
        <v>58</v>
      </c>
      <c r="B68" s="2" t="s">
        <v>117</v>
      </c>
      <c r="C68" s="4">
        <v>0.60416666666666663</v>
      </c>
      <c r="D68" s="2" t="s">
        <v>117</v>
      </c>
      <c r="E68" s="4">
        <v>0.64583333333333337</v>
      </c>
      <c r="F68" s="10"/>
      <c r="G68" s="4">
        <f>E68-C68</f>
        <v>4.1666666666666741E-2</v>
      </c>
      <c r="H68" s="5" t="s">
        <v>118</v>
      </c>
      <c r="I68" s="11" t="s">
        <v>228</v>
      </c>
      <c r="J68" s="2" t="s">
        <v>7</v>
      </c>
      <c r="K68" s="8" t="s">
        <v>6</v>
      </c>
      <c r="L68" s="12" t="s">
        <v>269</v>
      </c>
      <c r="M68" s="5">
        <v>0</v>
      </c>
      <c r="N68" s="6"/>
      <c r="O68" s="7"/>
    </row>
    <row r="69" spans="1:15" ht="30" x14ac:dyDescent="0.25">
      <c r="A69" s="9">
        <f t="shared" si="3"/>
        <v>59</v>
      </c>
      <c r="B69" s="2" t="s">
        <v>117</v>
      </c>
      <c r="C69" s="4">
        <v>0.77083333333333337</v>
      </c>
      <c r="D69" s="2" t="s">
        <v>117</v>
      </c>
      <c r="E69" s="4">
        <v>0.82638888888888884</v>
      </c>
      <c r="F69" s="10"/>
      <c r="G69" s="4">
        <f>E69-C69</f>
        <v>5.5555555555555469E-2</v>
      </c>
      <c r="H69" s="5" t="s">
        <v>119</v>
      </c>
      <c r="I69" s="11" t="s">
        <v>229</v>
      </c>
      <c r="J69" s="2" t="s">
        <v>5</v>
      </c>
      <c r="K69" s="8" t="s">
        <v>6</v>
      </c>
      <c r="L69" s="12" t="s">
        <v>269</v>
      </c>
      <c r="M69" s="5">
        <v>484</v>
      </c>
      <c r="N69" s="6"/>
      <c r="O69" s="7"/>
    </row>
    <row r="70" spans="1:15" ht="30" x14ac:dyDescent="0.25">
      <c r="A70" s="9">
        <f t="shared" si="3"/>
        <v>60</v>
      </c>
      <c r="B70" s="2" t="s">
        <v>117</v>
      </c>
      <c r="C70" s="4">
        <v>0.85069444444444453</v>
      </c>
      <c r="D70" s="2" t="s">
        <v>117</v>
      </c>
      <c r="E70" s="4">
        <v>0.93055555555555547</v>
      </c>
      <c r="F70" s="10"/>
      <c r="G70" s="4">
        <f>E70-C70</f>
        <v>7.9861111111110938E-2</v>
      </c>
      <c r="H70" s="5" t="s">
        <v>120</v>
      </c>
      <c r="I70" s="11" t="s">
        <v>230</v>
      </c>
      <c r="J70" s="2" t="s">
        <v>5</v>
      </c>
      <c r="K70" s="8" t="s">
        <v>53</v>
      </c>
      <c r="L70" s="12" t="s">
        <v>269</v>
      </c>
      <c r="M70" s="5">
        <v>0</v>
      </c>
      <c r="N70" s="6"/>
      <c r="O70" s="7"/>
    </row>
    <row r="71" spans="1:15" ht="30" x14ac:dyDescent="0.25">
      <c r="A71" s="9">
        <f t="shared" si="3"/>
        <v>61</v>
      </c>
      <c r="B71" s="2" t="s">
        <v>121</v>
      </c>
      <c r="C71" s="4">
        <v>0.51041666666666663</v>
      </c>
      <c r="D71" s="2" t="s">
        <v>121</v>
      </c>
      <c r="E71" s="4">
        <v>0.56458333333333333</v>
      </c>
      <c r="F71" s="10">
        <f t="shared" ref="F71:F88" si="4">D71+E71</f>
        <v>42516.564583333333</v>
      </c>
      <c r="G71" s="4">
        <f>E71-C71</f>
        <v>5.4166666666666696E-2</v>
      </c>
      <c r="H71" s="5" t="s">
        <v>122</v>
      </c>
      <c r="I71" s="11" t="s">
        <v>231</v>
      </c>
      <c r="J71" s="2" t="s">
        <v>5</v>
      </c>
      <c r="K71" s="8" t="s">
        <v>6</v>
      </c>
      <c r="L71" s="12" t="s">
        <v>269</v>
      </c>
      <c r="M71" s="5">
        <v>0</v>
      </c>
      <c r="N71" s="6">
        <v>42410</v>
      </c>
      <c r="O71" s="7">
        <v>0.8847222222222223</v>
      </c>
    </row>
    <row r="72" spans="1:15" ht="30" x14ac:dyDescent="0.25">
      <c r="A72" s="9">
        <f t="shared" si="3"/>
        <v>62</v>
      </c>
      <c r="B72" s="2" t="s">
        <v>121</v>
      </c>
      <c r="C72" s="4">
        <v>0.95763888888888893</v>
      </c>
      <c r="D72" s="2" t="s">
        <v>121</v>
      </c>
      <c r="E72" s="4">
        <v>0.97638888888888886</v>
      </c>
      <c r="F72" s="10">
        <f t="shared" si="4"/>
        <v>42516.976388888892</v>
      </c>
      <c r="G72" s="4">
        <f>E72-C72</f>
        <v>1.8749999999999933E-2</v>
      </c>
      <c r="H72" s="5" t="s">
        <v>123</v>
      </c>
      <c r="I72" s="11" t="s">
        <v>124</v>
      </c>
      <c r="J72" s="2" t="s">
        <v>10</v>
      </c>
      <c r="K72" s="1" t="s">
        <v>8</v>
      </c>
      <c r="L72" s="12" t="s">
        <v>269</v>
      </c>
      <c r="M72" s="50">
        <v>1698</v>
      </c>
      <c r="N72" s="6">
        <v>42412</v>
      </c>
      <c r="O72" s="7">
        <v>0.72222222222222221</v>
      </c>
    </row>
    <row r="73" spans="1:15" ht="30" x14ac:dyDescent="0.25">
      <c r="A73" s="9">
        <f t="shared" si="3"/>
        <v>63</v>
      </c>
      <c r="B73" s="2" t="s">
        <v>125</v>
      </c>
      <c r="C73" s="4">
        <v>9.375E-2</v>
      </c>
      <c r="D73" s="2" t="s">
        <v>125</v>
      </c>
      <c r="E73" s="4">
        <v>0.17430555555555557</v>
      </c>
      <c r="F73" s="10">
        <f t="shared" ref="F73:F76" si="5">D73+E73</f>
        <v>42518.174305555556</v>
      </c>
      <c r="G73" s="4">
        <f>E73-C73</f>
        <v>8.0555555555555575E-2</v>
      </c>
      <c r="H73" s="5" t="s">
        <v>126</v>
      </c>
      <c r="I73" s="11" t="s">
        <v>232</v>
      </c>
      <c r="J73" s="2" t="s">
        <v>5</v>
      </c>
      <c r="K73" s="8" t="s">
        <v>6</v>
      </c>
      <c r="L73" s="12" t="s">
        <v>269</v>
      </c>
      <c r="M73" s="5">
        <v>1595</v>
      </c>
      <c r="N73" s="6">
        <v>42412</v>
      </c>
      <c r="O73" s="7">
        <v>0.70000000000000007</v>
      </c>
    </row>
    <row r="74" spans="1:15" ht="30" x14ac:dyDescent="0.25">
      <c r="A74" s="9">
        <f t="shared" si="3"/>
        <v>64</v>
      </c>
      <c r="B74" s="2" t="s">
        <v>125</v>
      </c>
      <c r="C74" s="4">
        <v>0.45416666666666666</v>
      </c>
      <c r="D74" s="2" t="s">
        <v>125</v>
      </c>
      <c r="E74" s="4">
        <v>0.47847222222222219</v>
      </c>
      <c r="F74" s="10">
        <f t="shared" si="5"/>
        <v>42518.478472222225</v>
      </c>
      <c r="G74" s="4">
        <f>E74-C74</f>
        <v>2.4305555555555525E-2</v>
      </c>
      <c r="H74" s="5" t="s">
        <v>75</v>
      </c>
      <c r="I74" s="11" t="s">
        <v>233</v>
      </c>
      <c r="J74" s="2" t="s">
        <v>5</v>
      </c>
      <c r="K74" s="8" t="s">
        <v>6</v>
      </c>
      <c r="L74" s="12" t="s">
        <v>269</v>
      </c>
      <c r="M74" s="5">
        <v>347.2</v>
      </c>
      <c r="N74" s="6">
        <v>42426</v>
      </c>
      <c r="O74" s="7">
        <v>0.87986111111111109</v>
      </c>
    </row>
    <row r="75" spans="1:15" ht="30" x14ac:dyDescent="0.25">
      <c r="A75" s="9">
        <f t="shared" si="3"/>
        <v>65</v>
      </c>
      <c r="B75" s="2" t="s">
        <v>127</v>
      </c>
      <c r="C75" s="4">
        <v>0.22569444444444445</v>
      </c>
      <c r="D75" s="2" t="s">
        <v>127</v>
      </c>
      <c r="E75" s="4">
        <v>0.28125</v>
      </c>
      <c r="F75" s="10">
        <f t="shared" si="5"/>
        <v>42519.28125</v>
      </c>
      <c r="G75" s="4">
        <f>E75-C75</f>
        <v>5.5555555555555552E-2</v>
      </c>
      <c r="H75" s="5" t="s">
        <v>128</v>
      </c>
      <c r="I75" s="1" t="s">
        <v>234</v>
      </c>
      <c r="J75" s="2" t="s">
        <v>5</v>
      </c>
      <c r="K75" s="8" t="s">
        <v>6</v>
      </c>
      <c r="L75" s="12" t="s">
        <v>269</v>
      </c>
      <c r="M75" s="51">
        <v>871</v>
      </c>
      <c r="N75" s="6">
        <v>42421</v>
      </c>
      <c r="O75" s="7">
        <v>0.7680555555555556</v>
      </c>
    </row>
    <row r="76" spans="1:15" ht="30" x14ac:dyDescent="0.25">
      <c r="A76" s="9">
        <f t="shared" si="3"/>
        <v>66</v>
      </c>
      <c r="B76" s="2" t="s">
        <v>127</v>
      </c>
      <c r="C76" s="4">
        <v>0.22569444444444445</v>
      </c>
      <c r="D76" s="2" t="s">
        <v>127</v>
      </c>
      <c r="E76" s="4">
        <v>0.28541666666666665</v>
      </c>
      <c r="F76" s="10">
        <f t="shared" si="5"/>
        <v>42519.285416666666</v>
      </c>
      <c r="G76" s="4">
        <f>E76-C76</f>
        <v>5.9722222222222204E-2</v>
      </c>
      <c r="H76" s="5" t="s">
        <v>129</v>
      </c>
      <c r="I76" s="1" t="s">
        <v>130</v>
      </c>
      <c r="J76" s="2" t="s">
        <v>5</v>
      </c>
      <c r="K76" s="8" t="s">
        <v>6</v>
      </c>
      <c r="L76" s="12" t="s">
        <v>269</v>
      </c>
      <c r="M76" s="5">
        <v>650</v>
      </c>
      <c r="N76" s="6">
        <v>42426</v>
      </c>
      <c r="O76" s="7">
        <v>0.76388888888888884</v>
      </c>
    </row>
    <row r="77" spans="1:15" ht="30" x14ac:dyDescent="0.25">
      <c r="A77" s="9">
        <f t="shared" si="3"/>
        <v>67</v>
      </c>
      <c r="B77" s="2" t="s">
        <v>127</v>
      </c>
      <c r="C77" s="4">
        <v>0.51666666666666672</v>
      </c>
      <c r="D77" s="2" t="s">
        <v>127</v>
      </c>
      <c r="E77" s="4">
        <v>0.52430555555555558</v>
      </c>
      <c r="F77" s="10">
        <f t="shared" si="4"/>
        <v>42519.524305555555</v>
      </c>
      <c r="G77" s="4">
        <f>E77-C77</f>
        <v>7.6388888888888618E-3</v>
      </c>
      <c r="H77" s="5" t="s">
        <v>128</v>
      </c>
      <c r="I77" s="11" t="s">
        <v>235</v>
      </c>
      <c r="J77" s="2" t="s">
        <v>5</v>
      </c>
      <c r="K77" s="8" t="s">
        <v>6</v>
      </c>
      <c r="L77" s="12" t="s">
        <v>269</v>
      </c>
      <c r="M77" s="5">
        <v>70</v>
      </c>
      <c r="N77" s="6">
        <v>42412</v>
      </c>
      <c r="O77" s="7">
        <v>0.70000000000000007</v>
      </c>
    </row>
    <row r="78" spans="1:15" ht="30" x14ac:dyDescent="0.25">
      <c r="A78" s="9">
        <f t="shared" si="3"/>
        <v>68</v>
      </c>
      <c r="B78" s="2" t="s">
        <v>131</v>
      </c>
      <c r="C78" s="4">
        <v>0.48819444444444443</v>
      </c>
      <c r="D78" s="2" t="s">
        <v>131</v>
      </c>
      <c r="E78" s="4">
        <v>0.50972222222222219</v>
      </c>
      <c r="F78" s="10">
        <f t="shared" si="4"/>
        <v>42520.509722222225</v>
      </c>
      <c r="G78" s="4">
        <f>E78-C78</f>
        <v>2.1527777777777757E-2</v>
      </c>
      <c r="H78" s="5" t="s">
        <v>133</v>
      </c>
      <c r="I78" s="11" t="s">
        <v>236</v>
      </c>
      <c r="J78" s="2" t="s">
        <v>5</v>
      </c>
      <c r="K78" s="8" t="s">
        <v>53</v>
      </c>
      <c r="L78" s="12" t="s">
        <v>269</v>
      </c>
      <c r="M78" s="5">
        <v>0</v>
      </c>
      <c r="N78" s="6">
        <v>42426</v>
      </c>
      <c r="O78" s="7">
        <v>0.87986111111111109</v>
      </c>
    </row>
    <row r="79" spans="1:15" ht="30" x14ac:dyDescent="0.25">
      <c r="A79" s="9">
        <f t="shared" si="3"/>
        <v>69</v>
      </c>
      <c r="B79" s="2" t="s">
        <v>131</v>
      </c>
      <c r="C79" s="4">
        <v>0.61388888888888882</v>
      </c>
      <c r="D79" s="2" t="s">
        <v>131</v>
      </c>
      <c r="E79" s="4">
        <v>0.65972222222222221</v>
      </c>
      <c r="F79" s="10">
        <f t="shared" si="4"/>
        <v>42520.659722222219</v>
      </c>
      <c r="G79" s="4">
        <f>E79-C79</f>
        <v>4.5833333333333393E-2</v>
      </c>
      <c r="H79" s="5" t="s">
        <v>134</v>
      </c>
      <c r="I79" s="1" t="s">
        <v>261</v>
      </c>
      <c r="J79" s="2" t="s">
        <v>5</v>
      </c>
      <c r="K79" s="8" t="s">
        <v>6</v>
      </c>
      <c r="L79" s="12" t="s">
        <v>269</v>
      </c>
      <c r="M79" s="51">
        <v>0</v>
      </c>
      <c r="N79" s="6">
        <v>42421</v>
      </c>
      <c r="O79" s="7">
        <v>0.7680555555555556</v>
      </c>
    </row>
    <row r="80" spans="1:15" ht="30" x14ac:dyDescent="0.25">
      <c r="A80" s="9">
        <f t="shared" si="3"/>
        <v>70</v>
      </c>
      <c r="B80" s="2" t="s">
        <v>131</v>
      </c>
      <c r="C80" s="4">
        <v>0.63541666666666663</v>
      </c>
      <c r="D80" s="2" t="s">
        <v>131</v>
      </c>
      <c r="E80" s="4">
        <v>0.75</v>
      </c>
      <c r="F80" s="10">
        <f t="shared" si="4"/>
        <v>42520.75</v>
      </c>
      <c r="G80" s="4">
        <f>E80-C80</f>
        <v>0.11458333333333337</v>
      </c>
      <c r="H80" s="5" t="s">
        <v>132</v>
      </c>
      <c r="I80" s="1" t="s">
        <v>237</v>
      </c>
      <c r="J80" s="2" t="s">
        <v>5</v>
      </c>
      <c r="K80" s="8" t="s">
        <v>6</v>
      </c>
      <c r="L80" s="12" t="s">
        <v>269</v>
      </c>
      <c r="M80" s="5">
        <v>800</v>
      </c>
      <c r="N80" s="6">
        <v>42426</v>
      </c>
      <c r="O80" s="7">
        <v>0.76388888888888884</v>
      </c>
    </row>
    <row r="81" spans="1:15" ht="30" x14ac:dyDescent="0.25">
      <c r="A81" s="9">
        <f t="shared" si="3"/>
        <v>71</v>
      </c>
      <c r="B81" s="2" t="s">
        <v>135</v>
      </c>
      <c r="C81" s="4">
        <v>0.80902777777777779</v>
      </c>
      <c r="D81" s="2" t="s">
        <v>135</v>
      </c>
      <c r="E81" s="4">
        <v>0.85416666666666663</v>
      </c>
      <c r="F81" s="10">
        <f t="shared" si="4"/>
        <v>42521.854166666664</v>
      </c>
      <c r="G81" s="4">
        <f>E81-C81</f>
        <v>4.513888888888884E-2</v>
      </c>
      <c r="H81" s="5" t="s">
        <v>126</v>
      </c>
      <c r="I81" s="1" t="s">
        <v>238</v>
      </c>
      <c r="J81" s="2" t="s">
        <v>5</v>
      </c>
      <c r="K81" s="8" t="s">
        <v>6</v>
      </c>
      <c r="L81" s="12" t="s">
        <v>269</v>
      </c>
      <c r="M81" s="5">
        <v>870</v>
      </c>
      <c r="N81" s="6">
        <v>42426</v>
      </c>
      <c r="O81" s="7">
        <v>0.76388888888888884</v>
      </c>
    </row>
    <row r="82" spans="1:15" x14ac:dyDescent="0.25">
      <c r="B82" s="43"/>
      <c r="C82" s="43"/>
      <c r="D82" s="43"/>
      <c r="E82" s="43"/>
      <c r="F82" s="43"/>
      <c r="G82" s="43"/>
      <c r="H82" s="43" t="s">
        <v>136</v>
      </c>
      <c r="I82" s="55"/>
      <c r="J82" s="43"/>
      <c r="K82" s="43"/>
      <c r="L82" s="43"/>
      <c r="M82" s="43"/>
    </row>
    <row r="83" spans="1:15" ht="45" x14ac:dyDescent="0.25">
      <c r="A83" s="9">
        <v>72</v>
      </c>
      <c r="B83" s="2" t="s">
        <v>137</v>
      </c>
      <c r="C83" s="4">
        <v>0.47222222222222227</v>
      </c>
      <c r="D83" s="2" t="s">
        <v>137</v>
      </c>
      <c r="E83" s="4">
        <v>0.52986111111111112</v>
      </c>
      <c r="F83" s="10">
        <f t="shared" si="4"/>
        <v>42522.529861111114</v>
      </c>
      <c r="G83" s="4">
        <f>E83-C83</f>
        <v>5.7638888888888851E-2</v>
      </c>
      <c r="H83" s="5" t="s">
        <v>132</v>
      </c>
      <c r="I83" s="11" t="s">
        <v>239</v>
      </c>
      <c r="J83" s="2" t="s">
        <v>5</v>
      </c>
      <c r="K83" s="8" t="s">
        <v>23</v>
      </c>
      <c r="L83" s="12" t="s">
        <v>269</v>
      </c>
      <c r="M83" s="5">
        <v>940</v>
      </c>
      <c r="N83" s="6">
        <v>42439</v>
      </c>
      <c r="O83" s="7">
        <v>6.3888888888888884E-2</v>
      </c>
    </row>
    <row r="84" spans="1:15" ht="30" customHeight="1" x14ac:dyDescent="0.25">
      <c r="A84" s="9">
        <f>A83+1</f>
        <v>73</v>
      </c>
      <c r="B84" s="2" t="s">
        <v>138</v>
      </c>
      <c r="C84" s="4">
        <v>0.53125</v>
      </c>
      <c r="D84" s="2" t="s">
        <v>138</v>
      </c>
      <c r="E84" s="4">
        <v>0.72430555555555554</v>
      </c>
      <c r="F84" s="10">
        <f t="shared" si="4"/>
        <v>42524.724305555559</v>
      </c>
      <c r="G84" s="4">
        <f>E84-C84</f>
        <v>0.19305555555555554</v>
      </c>
      <c r="H84" s="2" t="s">
        <v>139</v>
      </c>
      <c r="I84" s="11"/>
      <c r="J84" s="2" t="s">
        <v>5</v>
      </c>
      <c r="K84" s="1" t="s">
        <v>9</v>
      </c>
      <c r="L84" s="1"/>
      <c r="M84" s="48">
        <v>0</v>
      </c>
      <c r="N84" s="2"/>
      <c r="O84" s="4"/>
    </row>
    <row r="85" spans="1:15" ht="30" x14ac:dyDescent="0.25">
      <c r="A85" s="9">
        <f t="shared" ref="A85:A128" si="6">A84+1</f>
        <v>74</v>
      </c>
      <c r="B85" s="2" t="s">
        <v>138</v>
      </c>
      <c r="C85" s="4">
        <v>0.53125</v>
      </c>
      <c r="D85" s="2" t="s">
        <v>138</v>
      </c>
      <c r="E85" s="4">
        <v>0.56944444444444442</v>
      </c>
      <c r="F85" s="10">
        <f t="shared" si="4"/>
        <v>42524.569444444445</v>
      </c>
      <c r="G85" s="4">
        <f>E85-C85</f>
        <v>3.819444444444442E-2</v>
      </c>
      <c r="H85" s="2" t="s">
        <v>140</v>
      </c>
      <c r="I85" s="11" t="s">
        <v>240</v>
      </c>
      <c r="J85" s="2" t="s">
        <v>5</v>
      </c>
      <c r="K85" s="8" t="s">
        <v>6</v>
      </c>
      <c r="L85" s="12" t="s">
        <v>269</v>
      </c>
      <c r="M85" s="5">
        <v>3200</v>
      </c>
      <c r="N85" s="2"/>
      <c r="O85" s="4"/>
    </row>
    <row r="86" spans="1:15" x14ac:dyDescent="0.25">
      <c r="A86" s="9">
        <f t="shared" si="6"/>
        <v>75</v>
      </c>
      <c r="B86" s="2" t="s">
        <v>141</v>
      </c>
      <c r="C86" s="4">
        <v>0.28888888888888892</v>
      </c>
      <c r="D86" s="2" t="s">
        <v>141</v>
      </c>
      <c r="E86" s="4">
        <v>0.31666666666666665</v>
      </c>
      <c r="F86" s="10">
        <f t="shared" si="4"/>
        <v>42525.316666666666</v>
      </c>
      <c r="G86" s="4">
        <f>E86-C86</f>
        <v>2.7777777777777735E-2</v>
      </c>
      <c r="H86" s="5" t="s">
        <v>142</v>
      </c>
      <c r="I86" s="11"/>
      <c r="J86" s="2" t="s">
        <v>5</v>
      </c>
      <c r="K86" s="8" t="s">
        <v>9</v>
      </c>
      <c r="L86" s="8"/>
      <c r="M86" s="5">
        <v>347</v>
      </c>
      <c r="N86" s="2"/>
      <c r="O86" s="4"/>
    </row>
    <row r="87" spans="1:15" ht="30" x14ac:dyDescent="0.25">
      <c r="A87" s="9">
        <f t="shared" si="6"/>
        <v>76</v>
      </c>
      <c r="B87" s="2" t="s">
        <v>141</v>
      </c>
      <c r="C87" s="4">
        <v>0.85486111111111107</v>
      </c>
      <c r="D87" s="2" t="s">
        <v>141</v>
      </c>
      <c r="E87" s="4">
        <v>0.89374999999999993</v>
      </c>
      <c r="F87" s="10">
        <f t="shared" si="4"/>
        <v>42525.893750000003</v>
      </c>
      <c r="G87" s="4">
        <f>E87-C87</f>
        <v>3.8888888888888862E-2</v>
      </c>
      <c r="H87" s="5" t="s">
        <v>126</v>
      </c>
      <c r="I87" s="11" t="s">
        <v>262</v>
      </c>
      <c r="J87" s="2" t="s">
        <v>5</v>
      </c>
      <c r="K87" s="8" t="s">
        <v>6</v>
      </c>
      <c r="L87" s="12" t="s">
        <v>269</v>
      </c>
      <c r="M87" s="5">
        <v>0</v>
      </c>
      <c r="N87" s="6"/>
      <c r="O87" s="7"/>
    </row>
    <row r="88" spans="1:15" ht="30" x14ac:dyDescent="0.25">
      <c r="A88" s="9">
        <f t="shared" si="6"/>
        <v>77</v>
      </c>
      <c r="B88" s="2" t="s">
        <v>143</v>
      </c>
      <c r="C88" s="4">
        <v>0.6333333333333333</v>
      </c>
      <c r="D88" s="2" t="s">
        <v>143</v>
      </c>
      <c r="E88" s="4">
        <v>0.68125000000000002</v>
      </c>
      <c r="F88" s="10">
        <f t="shared" si="4"/>
        <v>42526.681250000001</v>
      </c>
      <c r="G88" s="4">
        <f>E88-C88</f>
        <v>4.7916666666666718E-2</v>
      </c>
      <c r="H88" s="5" t="s">
        <v>144</v>
      </c>
      <c r="I88" s="11" t="s">
        <v>263</v>
      </c>
      <c r="J88" s="2" t="s">
        <v>5</v>
      </c>
      <c r="K88" s="8" t="s">
        <v>6</v>
      </c>
      <c r="L88" s="12" t="s">
        <v>269</v>
      </c>
      <c r="M88" s="5">
        <v>0</v>
      </c>
      <c r="N88" s="6"/>
      <c r="O88" s="7"/>
    </row>
    <row r="89" spans="1:15" ht="45" x14ac:dyDescent="0.25">
      <c r="A89" s="9">
        <f t="shared" si="6"/>
        <v>78</v>
      </c>
      <c r="B89" s="2" t="s">
        <v>145</v>
      </c>
      <c r="C89" s="4">
        <v>0.64583333333333337</v>
      </c>
      <c r="D89" s="2" t="s">
        <v>145</v>
      </c>
      <c r="E89" s="4">
        <v>0.66666666666666663</v>
      </c>
      <c r="F89" s="10"/>
      <c r="G89" s="4">
        <f>E89-C89</f>
        <v>2.0833333333333259E-2</v>
      </c>
      <c r="H89" s="46" t="s">
        <v>146</v>
      </c>
      <c r="I89" s="56" t="s">
        <v>147</v>
      </c>
      <c r="J89" s="2" t="s">
        <v>7</v>
      </c>
      <c r="K89" s="1" t="s">
        <v>193</v>
      </c>
      <c r="L89" s="12" t="s">
        <v>269</v>
      </c>
      <c r="M89" s="51">
        <v>705</v>
      </c>
      <c r="N89" s="6"/>
      <c r="O89" s="7"/>
    </row>
    <row r="90" spans="1:15" ht="45" x14ac:dyDescent="0.25">
      <c r="A90" s="9">
        <f t="shared" si="6"/>
        <v>79</v>
      </c>
      <c r="B90" s="2" t="s">
        <v>148</v>
      </c>
      <c r="C90" s="4">
        <v>0.50694444444444442</v>
      </c>
      <c r="D90" s="2" t="s">
        <v>148</v>
      </c>
      <c r="E90" s="4">
        <v>0.53333333333333333</v>
      </c>
      <c r="F90" s="10"/>
      <c r="G90" s="4">
        <f>E90-C90</f>
        <v>2.6388888888888906E-2</v>
      </c>
      <c r="H90" s="5" t="s">
        <v>69</v>
      </c>
      <c r="I90" s="1" t="s">
        <v>260</v>
      </c>
      <c r="J90" s="2" t="s">
        <v>7</v>
      </c>
      <c r="K90" s="8" t="s">
        <v>23</v>
      </c>
      <c r="L90" s="12" t="s">
        <v>269</v>
      </c>
      <c r="M90" s="5">
        <v>0</v>
      </c>
      <c r="N90" s="6"/>
      <c r="O90" s="7"/>
    </row>
    <row r="91" spans="1:15" x14ac:dyDescent="0.25">
      <c r="A91" s="9">
        <f t="shared" si="6"/>
        <v>80</v>
      </c>
      <c r="B91" s="2" t="s">
        <v>148</v>
      </c>
      <c r="C91" s="4">
        <v>0.54166666666666663</v>
      </c>
      <c r="D91" s="2" t="s">
        <v>148</v>
      </c>
      <c r="E91" s="4">
        <v>0.63541666666666663</v>
      </c>
      <c r="F91" s="10"/>
      <c r="G91" s="4">
        <f>E91-C91</f>
        <v>9.375E-2</v>
      </c>
      <c r="H91" s="5" t="s">
        <v>139</v>
      </c>
      <c r="I91" s="11"/>
      <c r="J91" s="2" t="s">
        <v>5</v>
      </c>
      <c r="K91" s="8" t="s">
        <v>9</v>
      </c>
      <c r="L91" s="8"/>
      <c r="M91" s="5">
        <v>1500</v>
      </c>
      <c r="N91" s="6"/>
      <c r="O91" s="7"/>
    </row>
    <row r="92" spans="1:15" ht="30" x14ac:dyDescent="0.25">
      <c r="A92" s="9">
        <f t="shared" si="6"/>
        <v>81</v>
      </c>
      <c r="B92" s="2" t="s">
        <v>148</v>
      </c>
      <c r="C92" s="4">
        <v>0.56597222222222221</v>
      </c>
      <c r="D92" s="2" t="s">
        <v>148</v>
      </c>
      <c r="E92" s="4">
        <v>0.71111111111111114</v>
      </c>
      <c r="F92" s="10"/>
      <c r="G92" s="4">
        <f>E92-C92</f>
        <v>0.14513888888888893</v>
      </c>
      <c r="H92" s="5" t="s">
        <v>149</v>
      </c>
      <c r="I92" s="11" t="s">
        <v>152</v>
      </c>
      <c r="J92" s="2" t="s">
        <v>5</v>
      </c>
      <c r="K92" s="8" t="s">
        <v>53</v>
      </c>
      <c r="L92" s="12" t="s">
        <v>269</v>
      </c>
      <c r="M92" s="48">
        <v>0</v>
      </c>
      <c r="N92" s="6"/>
      <c r="O92" s="7"/>
    </row>
    <row r="93" spans="1:15" ht="30" x14ac:dyDescent="0.25">
      <c r="A93" s="9">
        <f t="shared" si="6"/>
        <v>82</v>
      </c>
      <c r="B93" s="2" t="s">
        <v>148</v>
      </c>
      <c r="C93" s="4">
        <v>0.68125000000000002</v>
      </c>
      <c r="D93" s="2" t="s">
        <v>148</v>
      </c>
      <c r="E93" s="4">
        <v>0.74722222222222223</v>
      </c>
      <c r="F93" s="10"/>
      <c r="G93" s="4">
        <f>E93-C93</f>
        <v>6.597222222222221E-2</v>
      </c>
      <c r="H93" s="2" t="s">
        <v>150</v>
      </c>
      <c r="I93" s="11" t="s">
        <v>151</v>
      </c>
      <c r="J93" s="2" t="s">
        <v>5</v>
      </c>
      <c r="K93" s="8" t="s">
        <v>53</v>
      </c>
      <c r="L93" s="12" t="s">
        <v>269</v>
      </c>
      <c r="M93" s="5">
        <v>435</v>
      </c>
      <c r="N93" s="6"/>
      <c r="O93" s="7"/>
    </row>
    <row r="94" spans="1:15" ht="45" x14ac:dyDescent="0.25">
      <c r="A94" s="9">
        <f t="shared" si="6"/>
        <v>83</v>
      </c>
      <c r="B94" s="2" t="s">
        <v>148</v>
      </c>
      <c r="C94" s="4">
        <v>0.68472222222222223</v>
      </c>
      <c r="D94" s="2" t="s">
        <v>148</v>
      </c>
      <c r="E94" s="57" t="s">
        <v>153</v>
      </c>
      <c r="F94" s="10"/>
      <c r="G94" s="4">
        <f>E94-C94</f>
        <v>2.8472222222222232E-2</v>
      </c>
      <c r="H94" s="5" t="s">
        <v>154</v>
      </c>
      <c r="I94" s="11" t="s">
        <v>264</v>
      </c>
      <c r="J94" s="2" t="s">
        <v>10</v>
      </c>
      <c r="K94" s="1" t="s">
        <v>193</v>
      </c>
      <c r="L94" s="12" t="s">
        <v>269</v>
      </c>
      <c r="M94" s="5">
        <v>0</v>
      </c>
      <c r="N94" s="6"/>
      <c r="O94" s="7"/>
    </row>
    <row r="95" spans="1:15" ht="30" x14ac:dyDescent="0.25">
      <c r="A95" s="9">
        <f t="shared" si="6"/>
        <v>84</v>
      </c>
      <c r="B95" s="2" t="s">
        <v>155</v>
      </c>
      <c r="C95" s="4">
        <v>0.61597222222222225</v>
      </c>
      <c r="D95" s="2" t="s">
        <v>155</v>
      </c>
      <c r="E95" s="57" t="s">
        <v>156</v>
      </c>
      <c r="F95" s="10"/>
      <c r="G95" s="4">
        <f>E95-C95</f>
        <v>5.2777777777777812E-2</v>
      </c>
      <c r="H95" s="5" t="s">
        <v>157</v>
      </c>
      <c r="I95" s="11" t="s">
        <v>241</v>
      </c>
      <c r="J95" s="2" t="s">
        <v>5</v>
      </c>
      <c r="K95" s="8" t="s">
        <v>6</v>
      </c>
      <c r="L95" s="12" t="s">
        <v>269</v>
      </c>
      <c r="M95" s="5">
        <v>2887</v>
      </c>
      <c r="N95" s="6"/>
      <c r="O95" s="7"/>
    </row>
    <row r="96" spans="1:15" ht="24" customHeight="1" x14ac:dyDescent="0.25">
      <c r="A96" s="9">
        <f t="shared" si="6"/>
        <v>85</v>
      </c>
      <c r="B96" s="58" t="s">
        <v>155</v>
      </c>
      <c r="C96" s="59">
        <v>0.61597222222222225</v>
      </c>
      <c r="D96" s="58" t="s">
        <v>155</v>
      </c>
      <c r="E96" s="59">
        <v>0.65763888888888888</v>
      </c>
      <c r="F96" s="60"/>
      <c r="G96" s="59">
        <f>E96-C96</f>
        <v>4.166666666666663E-2</v>
      </c>
      <c r="H96" s="58" t="s">
        <v>128</v>
      </c>
      <c r="I96" s="8" t="s">
        <v>242</v>
      </c>
      <c r="J96" s="2" t="s">
        <v>5</v>
      </c>
      <c r="K96" s="8" t="s">
        <v>6</v>
      </c>
      <c r="L96" s="12" t="s">
        <v>269</v>
      </c>
      <c r="M96" s="5">
        <v>1815</v>
      </c>
      <c r="N96" s="6"/>
      <c r="O96" s="7"/>
    </row>
    <row r="97" spans="1:15" ht="30" x14ac:dyDescent="0.25">
      <c r="A97" s="9">
        <f t="shared" si="6"/>
        <v>86</v>
      </c>
      <c r="B97" s="2" t="s">
        <v>155</v>
      </c>
      <c r="C97" s="4">
        <v>0.98263888888888884</v>
      </c>
      <c r="D97" s="2" t="s">
        <v>158</v>
      </c>
      <c r="E97" s="4">
        <v>1.2499999999999999E-2</v>
      </c>
      <c r="F97" s="10"/>
      <c r="G97" s="4">
        <f>12+E97-C97</f>
        <v>11.02986111111111</v>
      </c>
      <c r="H97" s="5" t="s">
        <v>33</v>
      </c>
      <c r="I97" s="11" t="s">
        <v>265</v>
      </c>
      <c r="J97" s="2" t="s">
        <v>5</v>
      </c>
      <c r="K97" s="8" t="s">
        <v>6</v>
      </c>
      <c r="L97" s="12" t="s">
        <v>269</v>
      </c>
      <c r="M97" s="5">
        <v>0</v>
      </c>
      <c r="N97" s="6"/>
      <c r="O97" s="7"/>
    </row>
    <row r="98" spans="1:15" x14ac:dyDescent="0.25">
      <c r="A98" s="9">
        <f t="shared" si="6"/>
        <v>87</v>
      </c>
      <c r="B98" s="2" t="s">
        <v>158</v>
      </c>
      <c r="C98" s="4">
        <v>0.21527777777777779</v>
      </c>
      <c r="D98" s="2" t="s">
        <v>158</v>
      </c>
      <c r="E98" s="57" t="s">
        <v>159</v>
      </c>
      <c r="F98" s="10"/>
      <c r="G98" s="4">
        <f>E98-C98</f>
        <v>1.2499999999999983E-2</v>
      </c>
      <c r="H98" s="5" t="s">
        <v>160</v>
      </c>
      <c r="I98" s="11"/>
      <c r="J98" s="2" t="s">
        <v>5</v>
      </c>
      <c r="K98" s="8" t="s">
        <v>9</v>
      </c>
      <c r="L98" s="1"/>
      <c r="M98" s="5">
        <v>120</v>
      </c>
      <c r="N98" s="6"/>
      <c r="O98" s="7"/>
    </row>
    <row r="99" spans="1:15" x14ac:dyDescent="0.25">
      <c r="A99" s="9">
        <f t="shared" si="6"/>
        <v>88</v>
      </c>
      <c r="B99" s="2" t="s">
        <v>158</v>
      </c>
      <c r="C99" s="4">
        <v>0.27777777777777779</v>
      </c>
      <c r="D99" s="2" t="s">
        <v>158</v>
      </c>
      <c r="E99" s="4">
        <v>0.30624999999999997</v>
      </c>
      <c r="F99" s="10"/>
      <c r="G99" s="4">
        <f>E99-C99</f>
        <v>2.8472222222222177E-2</v>
      </c>
      <c r="H99" s="2" t="s">
        <v>142</v>
      </c>
      <c r="I99" s="1"/>
      <c r="J99" s="2" t="s">
        <v>5</v>
      </c>
      <c r="K99" s="8" t="s">
        <v>9</v>
      </c>
      <c r="L99" s="8"/>
      <c r="M99" s="5">
        <v>150</v>
      </c>
      <c r="N99" s="6"/>
      <c r="O99" s="7"/>
    </row>
    <row r="100" spans="1:15" x14ac:dyDescent="0.25">
      <c r="A100" s="9">
        <f t="shared" si="6"/>
        <v>89</v>
      </c>
      <c r="B100" s="2" t="s">
        <v>158</v>
      </c>
      <c r="C100" s="4">
        <v>0.87361111111111101</v>
      </c>
      <c r="D100" s="2" t="s">
        <v>158</v>
      </c>
      <c r="E100" s="4">
        <v>0.92708333333333337</v>
      </c>
      <c r="F100" s="10"/>
      <c r="G100" s="4">
        <f>E100-C100</f>
        <v>5.3472222222222365E-2</v>
      </c>
      <c r="H100" s="5" t="s">
        <v>161</v>
      </c>
      <c r="I100" s="11" t="s">
        <v>266</v>
      </c>
      <c r="J100" s="2" t="s">
        <v>5</v>
      </c>
      <c r="K100" s="8" t="s">
        <v>9</v>
      </c>
      <c r="L100" s="8"/>
      <c r="M100" s="5">
        <v>0</v>
      </c>
      <c r="N100" s="6"/>
      <c r="O100" s="7"/>
    </row>
    <row r="101" spans="1:15" ht="30" x14ac:dyDescent="0.25">
      <c r="A101" s="9">
        <f t="shared" si="6"/>
        <v>90</v>
      </c>
      <c r="B101" s="2" t="s">
        <v>162</v>
      </c>
      <c r="C101" s="4">
        <v>0.38055555555555554</v>
      </c>
      <c r="D101" s="2" t="s">
        <v>162</v>
      </c>
      <c r="E101" s="57" t="s">
        <v>163</v>
      </c>
      <c r="F101" s="10"/>
      <c r="G101" s="4">
        <f>E101-C101</f>
        <v>0.27083333333333337</v>
      </c>
      <c r="H101" s="5" t="s">
        <v>164</v>
      </c>
      <c r="I101" s="11" t="s">
        <v>243</v>
      </c>
      <c r="J101" s="2" t="s">
        <v>5</v>
      </c>
      <c r="K101" s="8" t="s">
        <v>9</v>
      </c>
      <c r="L101" s="1"/>
      <c r="M101" s="5">
        <v>0</v>
      </c>
      <c r="N101" s="6"/>
      <c r="O101" s="7"/>
    </row>
    <row r="102" spans="1:15" ht="30" x14ac:dyDescent="0.25">
      <c r="A102" s="9">
        <f t="shared" si="6"/>
        <v>91</v>
      </c>
      <c r="B102" s="2" t="s">
        <v>162</v>
      </c>
      <c r="C102" s="4">
        <v>0.46249999999999997</v>
      </c>
      <c r="D102" s="2" t="s">
        <v>162</v>
      </c>
      <c r="E102" s="4">
        <v>0.50416666666666665</v>
      </c>
      <c r="F102" s="10"/>
      <c r="G102" s="4">
        <f>E102-C102</f>
        <v>4.1666666666666685E-2</v>
      </c>
      <c r="H102" s="2" t="s">
        <v>165</v>
      </c>
      <c r="I102" s="1" t="s">
        <v>244</v>
      </c>
      <c r="J102" s="2" t="s">
        <v>5</v>
      </c>
      <c r="K102" s="8" t="s">
        <v>9</v>
      </c>
      <c r="L102" s="8"/>
      <c r="M102" s="5">
        <v>726</v>
      </c>
      <c r="N102" s="6"/>
      <c r="O102" s="7"/>
    </row>
    <row r="103" spans="1:15" x14ac:dyDescent="0.25">
      <c r="A103" s="9">
        <f t="shared" si="6"/>
        <v>92</v>
      </c>
      <c r="B103" s="2" t="s">
        <v>166</v>
      </c>
      <c r="C103" s="4">
        <v>0.51597222222222217</v>
      </c>
      <c r="D103" s="2" t="s">
        <v>166</v>
      </c>
      <c r="E103" s="4">
        <v>0.60625000000000007</v>
      </c>
      <c r="F103" s="10"/>
      <c r="G103" s="4">
        <f>E103-C103</f>
        <v>9.0277777777777901E-2</v>
      </c>
      <c r="H103" s="5" t="s">
        <v>24</v>
      </c>
      <c r="I103" s="11"/>
      <c r="J103" s="2" t="s">
        <v>7</v>
      </c>
      <c r="K103" s="8" t="s">
        <v>9</v>
      </c>
      <c r="L103" s="8"/>
      <c r="M103" s="5">
        <v>870</v>
      </c>
      <c r="N103" s="6"/>
      <c r="O103" s="7"/>
    </row>
    <row r="104" spans="1:15" ht="30" x14ac:dyDescent="0.25">
      <c r="A104" s="9">
        <f t="shared" si="6"/>
        <v>93</v>
      </c>
      <c r="B104" s="2" t="s">
        <v>167</v>
      </c>
      <c r="C104" s="4">
        <v>0.78888888888888886</v>
      </c>
      <c r="D104" s="2" t="s">
        <v>167</v>
      </c>
      <c r="E104" s="2" t="s">
        <v>275</v>
      </c>
      <c r="F104" s="10"/>
      <c r="G104" s="4">
        <f>E104-C104</f>
        <v>1.6666666666666607E-2</v>
      </c>
      <c r="H104" s="5" t="s">
        <v>168</v>
      </c>
      <c r="I104" s="11" t="s">
        <v>169</v>
      </c>
      <c r="J104" s="2" t="s">
        <v>5</v>
      </c>
      <c r="K104" s="8" t="s">
        <v>6</v>
      </c>
      <c r="L104" s="12" t="s">
        <v>269</v>
      </c>
      <c r="M104" s="5">
        <v>0</v>
      </c>
      <c r="N104" s="6"/>
      <c r="O104" s="7"/>
    </row>
    <row r="105" spans="1:15" ht="30" x14ac:dyDescent="0.25">
      <c r="A105" s="9">
        <f t="shared" si="6"/>
        <v>94</v>
      </c>
      <c r="B105" s="2" t="s">
        <v>167</v>
      </c>
      <c r="C105" s="4">
        <v>0.78125</v>
      </c>
      <c r="D105" s="2" t="s">
        <v>167</v>
      </c>
      <c r="E105" s="4">
        <v>0.8354166666666667</v>
      </c>
      <c r="F105" s="10"/>
      <c r="G105" s="4">
        <f>E105-C105</f>
        <v>5.4166666666666696E-2</v>
      </c>
      <c r="H105" s="2" t="s">
        <v>157</v>
      </c>
      <c r="I105" s="1" t="s">
        <v>245</v>
      </c>
      <c r="J105" s="2" t="s">
        <v>5</v>
      </c>
      <c r="K105" s="8" t="s">
        <v>6</v>
      </c>
      <c r="L105" s="12" t="s">
        <v>269</v>
      </c>
      <c r="M105" s="5">
        <v>2830</v>
      </c>
      <c r="N105" s="6"/>
      <c r="O105" s="7"/>
    </row>
    <row r="106" spans="1:15" ht="30" x14ac:dyDescent="0.25">
      <c r="A106" s="9">
        <f t="shared" si="6"/>
        <v>95</v>
      </c>
      <c r="B106" s="2" t="s">
        <v>170</v>
      </c>
      <c r="C106" s="4">
        <v>0.37152777777777773</v>
      </c>
      <c r="D106" s="2" t="s">
        <v>170</v>
      </c>
      <c r="E106" s="4">
        <v>0.41805555555555557</v>
      </c>
      <c r="F106" s="10"/>
      <c r="G106" s="4">
        <f>E106-C106</f>
        <v>4.6527777777777835E-2</v>
      </c>
      <c r="H106" s="5" t="s">
        <v>171</v>
      </c>
      <c r="I106" s="11" t="s">
        <v>246</v>
      </c>
      <c r="J106" s="2" t="s">
        <v>5</v>
      </c>
      <c r="K106" s="8" t="s">
        <v>6</v>
      </c>
      <c r="L106" s="12" t="s">
        <v>269</v>
      </c>
      <c r="M106" s="5">
        <v>502</v>
      </c>
      <c r="N106" s="6"/>
      <c r="O106" s="7"/>
    </row>
    <row r="107" spans="1:15" ht="30" x14ac:dyDescent="0.25">
      <c r="A107" s="9">
        <f t="shared" si="6"/>
        <v>96</v>
      </c>
      <c r="B107" s="2" t="s">
        <v>170</v>
      </c>
      <c r="C107" s="4">
        <v>0.37152777777777773</v>
      </c>
      <c r="D107" s="2" t="s">
        <v>170</v>
      </c>
      <c r="E107" s="4">
        <v>0.46527777777777773</v>
      </c>
      <c r="F107" s="10"/>
      <c r="G107" s="4">
        <f>E107-C107</f>
        <v>9.375E-2</v>
      </c>
      <c r="H107" s="2" t="s">
        <v>172</v>
      </c>
      <c r="I107" s="1" t="s">
        <v>247</v>
      </c>
      <c r="J107" s="2" t="s">
        <v>5</v>
      </c>
      <c r="K107" s="8" t="s">
        <v>6</v>
      </c>
      <c r="L107" s="12" t="s">
        <v>269</v>
      </c>
      <c r="M107" s="5">
        <v>3460</v>
      </c>
      <c r="N107" s="6"/>
      <c r="O107" s="7"/>
    </row>
    <row r="108" spans="1:15" ht="45" x14ac:dyDescent="0.25">
      <c r="A108" s="9">
        <f t="shared" si="6"/>
        <v>97</v>
      </c>
      <c r="B108" s="2" t="s">
        <v>173</v>
      </c>
      <c r="C108" s="4">
        <v>0.54305555555555551</v>
      </c>
      <c r="D108" s="2" t="s">
        <v>173</v>
      </c>
      <c r="E108" s="4">
        <v>0.56527777777777777</v>
      </c>
      <c r="F108" s="10"/>
      <c r="G108" s="4">
        <f>E108-C108</f>
        <v>2.2222222222222254E-2</v>
      </c>
      <c r="H108" s="5" t="s">
        <v>174</v>
      </c>
      <c r="I108" s="11" t="s">
        <v>248</v>
      </c>
      <c r="J108" s="2" t="s">
        <v>5</v>
      </c>
      <c r="K108" s="8" t="s">
        <v>23</v>
      </c>
      <c r="L108" s="12" t="s">
        <v>269</v>
      </c>
      <c r="M108" s="5">
        <v>456.8</v>
      </c>
      <c r="N108" s="6"/>
      <c r="O108" s="7"/>
    </row>
    <row r="109" spans="1:15" ht="30" x14ac:dyDescent="0.25">
      <c r="A109" s="9">
        <f t="shared" si="6"/>
        <v>98</v>
      </c>
      <c r="B109" s="2" t="s">
        <v>175</v>
      </c>
      <c r="C109" s="4">
        <v>0.20486111111111113</v>
      </c>
      <c r="D109" s="2" t="s">
        <v>175</v>
      </c>
      <c r="E109" s="4">
        <v>0.26527777777777778</v>
      </c>
      <c r="F109" s="10"/>
      <c r="G109" s="4">
        <f>E109-C109</f>
        <v>6.0416666666666646E-2</v>
      </c>
      <c r="H109" s="2" t="s">
        <v>176</v>
      </c>
      <c r="I109" s="1" t="s">
        <v>267</v>
      </c>
      <c r="J109" s="2" t="s">
        <v>5</v>
      </c>
      <c r="K109" s="8" t="s">
        <v>6</v>
      </c>
      <c r="L109" s="12" t="s">
        <v>269</v>
      </c>
      <c r="M109" s="5">
        <v>0</v>
      </c>
      <c r="N109" s="6"/>
      <c r="O109" s="7"/>
    </row>
    <row r="110" spans="1:15" ht="30" x14ac:dyDescent="0.25">
      <c r="A110" s="9">
        <f t="shared" si="6"/>
        <v>99</v>
      </c>
      <c r="B110" s="2" t="s">
        <v>175</v>
      </c>
      <c r="C110" s="4">
        <v>0.79166666666666663</v>
      </c>
      <c r="D110" s="2" t="s">
        <v>175</v>
      </c>
      <c r="E110" s="4">
        <v>0.81388888888888899</v>
      </c>
      <c r="F110" s="10"/>
      <c r="G110" s="4">
        <f>E110-C110</f>
        <v>2.2222222222222365E-2</v>
      </c>
      <c r="H110" s="5" t="s">
        <v>128</v>
      </c>
      <c r="I110" s="11" t="s">
        <v>249</v>
      </c>
      <c r="J110" s="2" t="s">
        <v>5</v>
      </c>
      <c r="K110" s="8" t="s">
        <v>6</v>
      </c>
      <c r="L110" s="12" t="s">
        <v>269</v>
      </c>
      <c r="M110" s="5">
        <v>1240</v>
      </c>
      <c r="N110" s="6"/>
      <c r="O110" s="7"/>
    </row>
    <row r="111" spans="1:15" ht="30" x14ac:dyDescent="0.25">
      <c r="A111" s="9">
        <f t="shared" si="6"/>
        <v>100</v>
      </c>
      <c r="B111" s="2" t="s">
        <v>177</v>
      </c>
      <c r="C111" s="4">
        <v>0.21458333333333335</v>
      </c>
      <c r="D111" s="2" t="s">
        <v>177</v>
      </c>
      <c r="E111" s="4">
        <v>0.23541666666666669</v>
      </c>
      <c r="F111" s="10"/>
      <c r="G111" s="4">
        <f>E111-C111</f>
        <v>2.0833333333333343E-2</v>
      </c>
      <c r="H111" s="2" t="s">
        <v>178</v>
      </c>
      <c r="I111" s="1" t="s">
        <v>250</v>
      </c>
      <c r="J111" s="2" t="s">
        <v>5</v>
      </c>
      <c r="K111" s="8" t="s">
        <v>6</v>
      </c>
      <c r="L111" s="12" t="s">
        <v>269</v>
      </c>
      <c r="M111" s="5">
        <v>0</v>
      </c>
      <c r="N111" s="6"/>
      <c r="O111" s="7"/>
    </row>
    <row r="112" spans="1:15" ht="30" x14ac:dyDescent="0.25">
      <c r="A112" s="9">
        <f t="shared" si="6"/>
        <v>101</v>
      </c>
      <c r="B112" s="2" t="s">
        <v>177</v>
      </c>
      <c r="C112" s="4">
        <v>0.21458333333333335</v>
      </c>
      <c r="D112" s="2" t="s">
        <v>177</v>
      </c>
      <c r="E112" s="4">
        <v>0.25833333333333336</v>
      </c>
      <c r="F112" s="10"/>
      <c r="G112" s="4">
        <f>E112-C112</f>
        <v>4.3750000000000011E-2</v>
      </c>
      <c r="H112" s="5" t="s">
        <v>33</v>
      </c>
      <c r="I112" s="11" t="s">
        <v>251</v>
      </c>
      <c r="J112" s="2" t="s">
        <v>5</v>
      </c>
      <c r="K112" s="8" t="s">
        <v>6</v>
      </c>
      <c r="L112" s="12" t="s">
        <v>269</v>
      </c>
      <c r="M112" s="5">
        <v>0</v>
      </c>
      <c r="N112" s="6"/>
      <c r="O112" s="7"/>
    </row>
    <row r="113" spans="1:15" x14ac:dyDescent="0.25">
      <c r="A113" s="9">
        <f t="shared" si="6"/>
        <v>102</v>
      </c>
      <c r="B113" s="2" t="s">
        <v>179</v>
      </c>
      <c r="C113" s="4">
        <v>0.58888888888888891</v>
      </c>
      <c r="D113" s="2" t="s">
        <v>179</v>
      </c>
      <c r="E113" s="4">
        <v>0.6791666666666667</v>
      </c>
      <c r="F113" s="10"/>
      <c r="G113" s="4">
        <f>E113-C113</f>
        <v>9.027777777777779E-2</v>
      </c>
      <c r="H113" s="2" t="s">
        <v>273</v>
      </c>
      <c r="I113" s="1"/>
      <c r="J113" s="2" t="s">
        <v>5</v>
      </c>
      <c r="K113" s="1" t="s">
        <v>9</v>
      </c>
      <c r="L113" s="8"/>
      <c r="M113" s="5">
        <v>261</v>
      </c>
      <c r="N113" s="6"/>
      <c r="O113" s="7"/>
    </row>
    <row r="114" spans="1:15" x14ac:dyDescent="0.25">
      <c r="A114" s="9">
        <f t="shared" si="6"/>
        <v>103</v>
      </c>
      <c r="B114" s="2" t="s">
        <v>179</v>
      </c>
      <c r="C114" s="4">
        <v>0.58888888888888891</v>
      </c>
      <c r="D114" s="2" t="s">
        <v>179</v>
      </c>
      <c r="E114" s="4">
        <v>0.6791666666666667</v>
      </c>
      <c r="F114" s="10"/>
      <c r="G114" s="4">
        <f>E114-C114</f>
        <v>9.027777777777779E-2</v>
      </c>
      <c r="H114" s="2" t="s">
        <v>272</v>
      </c>
      <c r="I114" s="1"/>
      <c r="J114" s="2" t="s">
        <v>5</v>
      </c>
      <c r="K114" s="1" t="s">
        <v>9</v>
      </c>
      <c r="L114" s="8"/>
      <c r="M114" s="5">
        <v>870</v>
      </c>
      <c r="N114" s="6"/>
      <c r="O114" s="7"/>
    </row>
    <row r="115" spans="1:15" ht="30" x14ac:dyDescent="0.25">
      <c r="A115" s="9">
        <f t="shared" si="6"/>
        <v>104</v>
      </c>
      <c r="B115" s="2" t="s">
        <v>179</v>
      </c>
      <c r="C115" s="4">
        <v>0.79375000000000007</v>
      </c>
      <c r="D115" s="2" t="s">
        <v>179</v>
      </c>
      <c r="E115" s="4">
        <v>0.82916666666666661</v>
      </c>
      <c r="F115" s="10"/>
      <c r="G115" s="4">
        <f>E115-C115</f>
        <v>3.5416666666666541E-2</v>
      </c>
      <c r="H115" s="5" t="s">
        <v>128</v>
      </c>
      <c r="I115" s="11" t="s">
        <v>252</v>
      </c>
      <c r="J115" s="2" t="s">
        <v>5</v>
      </c>
      <c r="K115" s="8" t="s">
        <v>6</v>
      </c>
      <c r="L115" s="12" t="s">
        <v>269</v>
      </c>
      <c r="M115" s="5">
        <v>1500</v>
      </c>
      <c r="N115" s="6"/>
      <c r="O115" s="7"/>
    </row>
    <row r="116" spans="1:15" x14ac:dyDescent="0.25">
      <c r="A116" s="9">
        <f t="shared" si="6"/>
        <v>105</v>
      </c>
      <c r="B116" s="2" t="s">
        <v>180</v>
      </c>
      <c r="C116" s="4">
        <v>0.90694444444444444</v>
      </c>
      <c r="D116" s="2" t="s">
        <v>181</v>
      </c>
      <c r="E116" s="4">
        <v>1.8749999999999999E-2</v>
      </c>
      <c r="F116" s="10"/>
      <c r="G116" s="4">
        <f>12+E116-C116</f>
        <v>11.111805555555556</v>
      </c>
      <c r="H116" s="2" t="s">
        <v>31</v>
      </c>
      <c r="I116" s="1"/>
      <c r="J116" s="2" t="s">
        <v>5</v>
      </c>
      <c r="K116" s="1" t="s">
        <v>9</v>
      </c>
      <c r="L116" s="8"/>
      <c r="M116" s="5">
        <v>2220</v>
      </c>
      <c r="N116" s="6"/>
      <c r="O116" s="7"/>
    </row>
    <row r="117" spans="1:15" ht="30" x14ac:dyDescent="0.25">
      <c r="A117" s="9">
        <f t="shared" si="6"/>
        <v>106</v>
      </c>
      <c r="B117" s="2" t="s">
        <v>180</v>
      </c>
      <c r="C117" s="4">
        <v>0.9277777777777777</v>
      </c>
      <c r="D117" s="2" t="s">
        <v>181</v>
      </c>
      <c r="E117" s="4">
        <v>3.9583333333333331E-2</v>
      </c>
      <c r="F117" s="10"/>
      <c r="G117" s="4">
        <f>12+E117-C117</f>
        <v>11.111805555555556</v>
      </c>
      <c r="H117" s="2" t="s">
        <v>76</v>
      </c>
      <c r="I117" s="11" t="s">
        <v>253</v>
      </c>
      <c r="J117" s="2" t="s">
        <v>5</v>
      </c>
      <c r="K117" s="8" t="s">
        <v>53</v>
      </c>
      <c r="L117" s="12" t="s">
        <v>269</v>
      </c>
      <c r="M117" s="5">
        <v>0</v>
      </c>
      <c r="N117" s="6"/>
      <c r="O117" s="7"/>
    </row>
    <row r="118" spans="1:15" ht="30" x14ac:dyDescent="0.25">
      <c r="A118" s="9">
        <f t="shared" si="6"/>
        <v>107</v>
      </c>
      <c r="B118" s="2" t="s">
        <v>181</v>
      </c>
      <c r="C118" s="4">
        <v>5.4166666666666669E-2</v>
      </c>
      <c r="D118" s="2" t="s">
        <v>181</v>
      </c>
      <c r="E118" s="4">
        <v>9.3055555555555558E-2</v>
      </c>
      <c r="F118" s="10"/>
      <c r="G118" s="4">
        <f>12+E118-C118</f>
        <v>12.038888888888888</v>
      </c>
      <c r="H118" s="2" t="s">
        <v>182</v>
      </c>
      <c r="I118" s="1" t="s">
        <v>183</v>
      </c>
      <c r="J118" s="2" t="s">
        <v>5</v>
      </c>
      <c r="K118" s="8" t="s">
        <v>53</v>
      </c>
      <c r="L118" s="12" t="s">
        <v>269</v>
      </c>
      <c r="M118" s="5">
        <v>0</v>
      </c>
      <c r="N118" s="6"/>
      <c r="O118" s="7"/>
    </row>
    <row r="119" spans="1:15" x14ac:dyDescent="0.25">
      <c r="A119" s="9">
        <f t="shared" si="6"/>
        <v>108</v>
      </c>
      <c r="B119" s="2" t="s">
        <v>181</v>
      </c>
      <c r="C119" s="4">
        <v>0.61458333333333337</v>
      </c>
      <c r="D119" s="2" t="s">
        <v>181</v>
      </c>
      <c r="E119" s="4">
        <v>0.6479166666666667</v>
      </c>
      <c r="F119" s="10"/>
      <c r="G119" s="4">
        <f>E119-C119</f>
        <v>3.3333333333333326E-2</v>
      </c>
      <c r="H119" s="5" t="s">
        <v>120</v>
      </c>
      <c r="I119" s="11"/>
      <c r="J119" s="2" t="s">
        <v>5</v>
      </c>
      <c r="K119" s="8" t="s">
        <v>9</v>
      </c>
      <c r="L119" s="8"/>
      <c r="M119" s="5">
        <v>217.8</v>
      </c>
      <c r="N119" s="6"/>
      <c r="O119" s="7"/>
    </row>
    <row r="120" spans="1:15" ht="30" x14ac:dyDescent="0.25">
      <c r="A120" s="9">
        <f t="shared" si="6"/>
        <v>109</v>
      </c>
      <c r="B120" s="2" t="s">
        <v>184</v>
      </c>
      <c r="C120" s="4">
        <v>0.375</v>
      </c>
      <c r="D120" s="2" t="s">
        <v>184</v>
      </c>
      <c r="E120" s="4">
        <v>0.44097222222222227</v>
      </c>
      <c r="F120" s="10"/>
      <c r="G120" s="4">
        <f>E120-C120</f>
        <v>6.5972222222222265E-2</v>
      </c>
      <c r="H120" s="2" t="s">
        <v>185</v>
      </c>
      <c r="I120" s="1" t="s">
        <v>254</v>
      </c>
      <c r="J120" s="2" t="s">
        <v>5</v>
      </c>
      <c r="K120" s="8" t="s">
        <v>6</v>
      </c>
      <c r="L120" s="12" t="s">
        <v>269</v>
      </c>
      <c r="M120" s="5">
        <v>1740</v>
      </c>
      <c r="N120" s="6"/>
      <c r="O120" s="7"/>
    </row>
    <row r="121" spans="1:15" ht="30.75" customHeight="1" x14ac:dyDescent="0.25">
      <c r="A121" s="9">
        <f t="shared" si="6"/>
        <v>110</v>
      </c>
      <c r="B121" s="2" t="s">
        <v>184</v>
      </c>
      <c r="C121" s="4">
        <v>0.375</v>
      </c>
      <c r="D121" s="2" t="s">
        <v>184</v>
      </c>
      <c r="E121" s="4">
        <v>0.42430555555555555</v>
      </c>
      <c r="F121" s="10"/>
      <c r="G121" s="4">
        <f>E121-C121</f>
        <v>4.9305555555555547E-2</v>
      </c>
      <c r="H121" s="5" t="s">
        <v>95</v>
      </c>
      <c r="I121" s="11" t="s">
        <v>255</v>
      </c>
      <c r="J121" s="2" t="s">
        <v>5</v>
      </c>
      <c r="K121" s="8" t="s">
        <v>6</v>
      </c>
      <c r="L121" s="12" t="s">
        <v>269</v>
      </c>
      <c r="M121" s="5">
        <v>2780</v>
      </c>
      <c r="N121" s="6"/>
      <c r="O121" s="7"/>
    </row>
    <row r="122" spans="1:15" ht="30" x14ac:dyDescent="0.25">
      <c r="A122" s="9">
        <f t="shared" si="6"/>
        <v>111</v>
      </c>
      <c r="B122" s="2" t="s">
        <v>184</v>
      </c>
      <c r="C122" s="4">
        <v>0.39583333333333331</v>
      </c>
      <c r="D122" s="2" t="s">
        <v>184</v>
      </c>
      <c r="E122" s="4">
        <v>0.42083333333333334</v>
      </c>
      <c r="F122" s="10"/>
      <c r="G122" s="4">
        <f>E122-C122</f>
        <v>2.5000000000000022E-2</v>
      </c>
      <c r="H122" s="5" t="s">
        <v>186</v>
      </c>
      <c r="I122" s="11" t="s">
        <v>256</v>
      </c>
      <c r="J122" s="2" t="s">
        <v>5</v>
      </c>
      <c r="K122" s="8" t="s">
        <v>6</v>
      </c>
      <c r="L122" s="12" t="s">
        <v>269</v>
      </c>
      <c r="M122" s="5">
        <v>830</v>
      </c>
      <c r="N122" s="6"/>
      <c r="O122" s="7"/>
    </row>
    <row r="123" spans="1:15" ht="30" x14ac:dyDescent="0.25">
      <c r="A123" s="9">
        <f t="shared" si="6"/>
        <v>112</v>
      </c>
      <c r="B123" s="2" t="s">
        <v>184</v>
      </c>
      <c r="C123" s="4">
        <v>0.375</v>
      </c>
      <c r="D123" s="2" t="s">
        <v>184</v>
      </c>
      <c r="E123" s="4">
        <v>0.39513888888888887</v>
      </c>
      <c r="F123" s="10"/>
      <c r="G123" s="4">
        <f>E123-C123</f>
        <v>2.0138888888888873E-2</v>
      </c>
      <c r="H123" s="5" t="s">
        <v>187</v>
      </c>
      <c r="I123" s="11" t="s">
        <v>274</v>
      </c>
      <c r="J123" s="2" t="s">
        <v>5</v>
      </c>
      <c r="K123" s="1" t="s">
        <v>9</v>
      </c>
      <c r="L123" s="8"/>
      <c r="M123" s="5">
        <v>810</v>
      </c>
      <c r="N123" s="6"/>
      <c r="O123" s="7"/>
    </row>
    <row r="124" spans="1:15" ht="60" x14ac:dyDescent="0.25">
      <c r="A124" s="9">
        <f t="shared" si="6"/>
        <v>113</v>
      </c>
      <c r="B124" s="2" t="s">
        <v>184</v>
      </c>
      <c r="C124" s="4">
        <v>0.8125</v>
      </c>
      <c r="D124" s="2" t="s">
        <v>184</v>
      </c>
      <c r="E124" s="4">
        <v>0.84305555555555556</v>
      </c>
      <c r="F124" s="10"/>
      <c r="G124" s="4">
        <f>E124-C124</f>
        <v>3.0555555555555558E-2</v>
      </c>
      <c r="H124" s="5" t="s">
        <v>164</v>
      </c>
      <c r="I124" s="11" t="s">
        <v>257</v>
      </c>
      <c r="J124" s="2" t="s">
        <v>5</v>
      </c>
      <c r="K124" s="8" t="s">
        <v>6</v>
      </c>
      <c r="L124" s="12" t="s">
        <v>269</v>
      </c>
      <c r="M124" s="5">
        <v>0</v>
      </c>
      <c r="N124" s="6"/>
      <c r="O124" s="7"/>
    </row>
    <row r="125" spans="1:15" ht="45" x14ac:dyDescent="0.25">
      <c r="A125" s="9">
        <f t="shared" si="6"/>
        <v>114</v>
      </c>
      <c r="B125" s="2" t="s">
        <v>188</v>
      </c>
      <c r="C125" s="4">
        <v>0.43611111111111112</v>
      </c>
      <c r="D125" s="2" t="s">
        <v>188</v>
      </c>
      <c r="E125" s="4">
        <v>0.50347222222222221</v>
      </c>
      <c r="F125" s="10"/>
      <c r="G125" s="4">
        <f>E125-C125</f>
        <v>6.7361111111111094E-2</v>
      </c>
      <c r="H125" s="5" t="s">
        <v>189</v>
      </c>
      <c r="I125" s="11" t="s">
        <v>258</v>
      </c>
      <c r="J125" s="2" t="s">
        <v>5</v>
      </c>
      <c r="K125" s="8" t="s">
        <v>23</v>
      </c>
      <c r="L125" s="12" t="s">
        <v>269</v>
      </c>
      <c r="M125" s="5">
        <v>1901</v>
      </c>
      <c r="N125" s="6"/>
      <c r="O125" s="7"/>
    </row>
    <row r="126" spans="1:15" x14ac:dyDescent="0.25">
      <c r="A126" s="9">
        <f t="shared" si="6"/>
        <v>115</v>
      </c>
      <c r="B126" s="2" t="s">
        <v>190</v>
      </c>
      <c r="C126" s="4">
        <v>0.50486111111111109</v>
      </c>
      <c r="D126" s="2" t="s">
        <v>190</v>
      </c>
      <c r="E126" s="4">
        <v>0.53402777777777777</v>
      </c>
      <c r="F126" s="10"/>
      <c r="G126" s="4">
        <f t="shared" ref="G126:G127" si="7">E126-C126</f>
        <v>2.9166666666666674E-2</v>
      </c>
      <c r="H126" s="5" t="s">
        <v>191</v>
      </c>
      <c r="I126" s="11"/>
      <c r="J126" s="2"/>
      <c r="K126" s="8" t="s">
        <v>9</v>
      </c>
      <c r="L126" s="8"/>
      <c r="M126" s="5">
        <v>940</v>
      </c>
      <c r="N126" s="6"/>
      <c r="O126" s="7"/>
    </row>
    <row r="127" spans="1:15" ht="30" x14ac:dyDescent="0.25">
      <c r="A127" s="9">
        <f t="shared" si="6"/>
        <v>116</v>
      </c>
      <c r="B127" s="2" t="s">
        <v>190</v>
      </c>
      <c r="C127" s="4">
        <v>0.50486111111111109</v>
      </c>
      <c r="D127" s="2" t="s">
        <v>190</v>
      </c>
      <c r="E127" s="4">
        <v>0.54999999999999993</v>
      </c>
      <c r="F127" s="10"/>
      <c r="G127" s="4">
        <f t="shared" si="7"/>
        <v>4.513888888888884E-2</v>
      </c>
      <c r="H127" s="5" t="s">
        <v>192</v>
      </c>
      <c r="I127" s="11" t="s">
        <v>259</v>
      </c>
      <c r="J127" s="2" t="s">
        <v>7</v>
      </c>
      <c r="K127" s="8" t="s">
        <v>6</v>
      </c>
      <c r="L127" s="12" t="s">
        <v>269</v>
      </c>
      <c r="M127" s="5">
        <v>715</v>
      </c>
      <c r="N127" s="6"/>
      <c r="O127" s="7"/>
    </row>
    <row r="128" spans="1:15" x14ac:dyDescent="0.25">
      <c r="A128" s="9">
        <f t="shared" si="6"/>
        <v>117</v>
      </c>
      <c r="B128" s="2" t="s">
        <v>190</v>
      </c>
      <c r="C128" s="4">
        <v>0.53472222222222221</v>
      </c>
      <c r="D128" s="2" t="s">
        <v>190</v>
      </c>
      <c r="E128" s="4">
        <v>0.62152777777777779</v>
      </c>
      <c r="F128" s="10"/>
      <c r="G128" s="4">
        <f>E128-C128</f>
        <v>8.680555555555558E-2</v>
      </c>
      <c r="H128" s="5" t="s">
        <v>31</v>
      </c>
      <c r="I128" s="11"/>
      <c r="J128" s="2" t="s">
        <v>5</v>
      </c>
      <c r="K128" s="8" t="s">
        <v>9</v>
      </c>
      <c r="L128" s="8"/>
      <c r="M128" s="5">
        <v>1650</v>
      </c>
      <c r="N128" s="6"/>
      <c r="O128" s="7"/>
    </row>
    <row r="129" spans="2:13" x14ac:dyDescent="0.25">
      <c r="B129" s="43"/>
      <c r="C129" s="43"/>
      <c r="D129" s="43"/>
      <c r="E129" s="43"/>
      <c r="F129" s="43"/>
      <c r="G129" s="43"/>
      <c r="H129" s="43"/>
      <c r="I129" s="53"/>
      <c r="J129" s="61"/>
      <c r="K129" s="61"/>
      <c r="L129" s="61"/>
      <c r="M129" s="62"/>
    </row>
  </sheetData>
  <mergeCells count="1">
    <mergeCell ref="A2:M2"/>
  </mergeCells>
  <pageMargins left="0.23622047244094491" right="0.23622047244094491" top="0.35433070866141736" bottom="0.35433070866141736" header="0.31496062992125984" footer="0.31496062992125984"/>
  <pageSetup paperSize="9" scale="67" fitToHeight="5" orientation="landscape" r:id="rId1"/>
  <ignoredErrors>
    <ignoredError sqref="G37 G82 B82:C82 D82:E82 B37:C37 D37:E37 I37 I82 J37 J82 J10:J36 J83:J128 J38:J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Статистика</vt:lpstr>
      <vt:lpstr>Статистика!Область_печати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Золотухин Александр Сергеевич</cp:lastModifiedBy>
  <cp:lastPrinted>2016-04-07T08:01:33Z</cp:lastPrinted>
  <dcterms:created xsi:type="dcterms:W3CDTF">2013-04-02T08:07:11Z</dcterms:created>
  <dcterms:modified xsi:type="dcterms:W3CDTF">2016-07-10T08:18:48Z</dcterms:modified>
</cp:coreProperties>
</file>